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4\2.June~2024\Small, Medium &amp; Large\Final\"/>
    </mc:Choice>
  </mc:AlternateContent>
  <bookViews>
    <workbookView xWindow="0" yWindow="0" windowWidth="23976" windowHeight="9468"/>
  </bookViews>
  <sheets>
    <sheet name="March 2024" sheetId="3" r:id="rId1"/>
    <sheet name="June 2024" sheetId="1" r:id="rId2"/>
    <sheet name="DTIC cut off points for QFS" sheetId="4" r:id="rId3"/>
  </sheets>
  <definedNames>
    <definedName name="DEC08_SML">'June 2024'!$A$9:$D$351</definedName>
    <definedName name="MAR09_SML">'March 2024'!$A$9:$D$263</definedName>
    <definedName name="_xlnm.Print_Area" localSheetId="0">'March 2024'!$A$1:$AK$51</definedName>
    <definedName name="_xlnm.Print_Titles" localSheetId="1">'June 2024'!$A:$A</definedName>
    <definedName name="_xlnm.Print_Titles" localSheetId="0">'March 2024'!$A:$A</definedName>
  </definedNames>
  <calcPr calcId="162913"/>
</workbook>
</file>

<file path=xl/calcChain.xml><?xml version="1.0" encoding="utf-8"?>
<calcChain xmlns="http://schemas.openxmlformats.org/spreadsheetml/2006/main">
  <c r="D18" i="4" l="1"/>
  <c r="C18" i="4"/>
  <c r="B18" i="4"/>
  <c r="D17" i="4"/>
  <c r="C17" i="4"/>
  <c r="B17" i="4"/>
  <c r="D16" i="4"/>
  <c r="C16" i="4"/>
  <c r="B16" i="4"/>
  <c r="D15" i="4"/>
  <c r="C15" i="4"/>
  <c r="B15" i="4"/>
  <c r="D14" i="4"/>
  <c r="C14" i="4"/>
  <c r="B14" i="4"/>
  <c r="D13" i="4"/>
  <c r="C13" i="4"/>
  <c r="B13" i="4"/>
  <c r="D12" i="4"/>
  <c r="C12" i="4"/>
  <c r="B12" i="4"/>
  <c r="D11" i="4"/>
  <c r="C11" i="4"/>
  <c r="B11" i="4"/>
  <c r="D10" i="4"/>
  <c r="C10" i="4"/>
  <c r="B10" i="4"/>
  <c r="D9" i="4"/>
  <c r="C9" i="4"/>
  <c r="B9" i="4"/>
  <c r="D8" i="4"/>
  <c r="C8" i="4"/>
  <c r="B8" i="4"/>
</calcChain>
</file>

<file path=xl/comments1.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2024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2024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<sst xmlns="http://schemas.openxmlformats.org/spreadsheetml/2006/main" count="254" uniqueCount="90">
  <si>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</si>
  <si>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</si>
  <si>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</si>
  <si>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</si>
  <si>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</si>
  <si>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</si>
  <si>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</si>
  <si>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</si>
  <si>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</si>
  <si>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</si>
  <si>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</si>
  <si>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</si>
  <si>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</si>
  <si>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</si>
  <si>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</si>
  <si>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</si>
  <si>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</si>
  <si>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</si>
  <si>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</si>
  <si>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</si>
  <si>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</si>
  <si>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</si>
  <si>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</si>
  <si>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</si>
  <si>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</si>
  <si>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</si>
  <si>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</si>
  <si>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</si>
  <si>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</si>
  <si>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</si>
  <si>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</si>
  <si>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</si>
  <si>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</si>
  <si>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</si>
  <si>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</si>
  <si>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</si>
  <si>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</si>
  <si>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</si>
  <si>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</si>
  <si>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</si>
  <si>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</si>
  <si>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</si>
  <si>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</si>
  <si>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</si>
  <si>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</si>
  <si>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</si>
  <si>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</si>
  <si>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</si>
  <si>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</si>
  <si>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</si>
  <si>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</si>
  <si>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</si>
  <si>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</si>
  <si>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</si>
  <si>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</si>
  <si>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</si>
  <si>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</si>
  <si>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</si>
  <si>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</si>
  <si>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</si>
  <si>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</si>
  <si>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</si>
  <si>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</si>
  <si>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</si>
  <si>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</si>
  <si>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</si>
  <si>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</si>
  <si>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</si>
  <si>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</si>
  <si>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</si>
  <si>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</si>
  <si>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</si>
  <si>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</si>
  <si>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</si>
  <si>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</si>
  <si>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</si>
  <si>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</si>
  <si>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</si>
  <si>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</si>
  <si>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</si>
  <si>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t>SIC</t>
  </si>
  <si>
    <t>2023 (raised by factor of 19,5)</t>
  </si>
  <si>
    <t>Size1</t>
  </si>
  <si>
    <t>Size2</t>
  </si>
  <si>
    <t>Size3</t>
  </si>
  <si>
    <t>Size4</t>
  </si>
  <si>
    <r>
      <t>Quarterly Financial Statistics Survey - March 2024</t>
    </r>
    <r>
      <rPr>
        <b/>
        <u/>
        <vertAlign val="superscript"/>
        <sz val="12"/>
        <rFont val="Arial"/>
        <family val="2"/>
      </rPr>
      <t>1</t>
    </r>
    <r>
      <rPr>
        <b/>
        <u/>
        <sz val="12"/>
        <rFont val="Arial"/>
        <family val="2"/>
      </rPr>
      <t xml:space="preserve"> (QFS) estimates </t>
    </r>
  </si>
  <si>
    <r>
      <t xml:space="preserve">1 </t>
    </r>
    <r>
      <rPr>
        <sz val="8"/>
        <rFont val="Arial"/>
        <family val="2"/>
      </rPr>
      <t xml:space="preserve">Revised QFS March 2024 estimates based on the </t>
    </r>
    <r>
      <rPr>
        <sz val="8"/>
        <color rgb="FF000000"/>
        <rFont val="Arial"/>
        <family val="2"/>
      </rPr>
      <t>2023</t>
    </r>
    <r>
      <rPr>
        <sz val="8"/>
        <rFont val="Arial"/>
        <family val="2"/>
      </rPr>
      <t xml:space="preserve"> sample - Small, medium and large enterprises</t>
    </r>
  </si>
  <si>
    <r>
      <t>Quarterly Financial Statistics Survey - June2024</t>
    </r>
    <r>
      <rPr>
        <b/>
        <u/>
        <vertAlign val="superscript"/>
        <sz val="12"/>
        <rFont val="Arial"/>
        <family val="2"/>
      </rPr>
      <t>1</t>
    </r>
    <r>
      <rPr>
        <b/>
        <u/>
        <sz val="12"/>
        <rFont val="Arial"/>
        <family val="2"/>
      </rPr>
      <t xml:space="preserve"> (QFS) estimates </t>
    </r>
  </si>
  <si>
    <r>
      <t xml:space="preserve">1 </t>
    </r>
    <r>
      <rPr>
        <sz val="8"/>
        <rFont val="Arial"/>
        <family val="2"/>
      </rPr>
      <t>Preliminary QFS June 2024 estimates based on the 2023 sample - Small, medium and large enterprises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</si>
</sst>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57">
    <xf numFmtId="0" fontId="0" fillId="0" borderId="0" xfId="0"/>
    <xf numFmtId="0" fontId="0" fillId="0" borderId="0" xfId="0" quotePrefix="1" applyNumberFormat="1"/>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Fill="1"/>
    <xf numFmtId="0" fontId="4" fillId="0" borderId="1" xfId="0" applyFont="1" applyFill="1" applyBorder="1" applyAlignment="1">
      <alignment horizontal="center"/>
    </xf>
    <xf numFmtId="0" fontId="4" fillId="2" borderId="1" xfId="0" applyFont="1" applyFill="1" applyBorder="1" applyAlignment="1">
      <alignment horizontal="center"/>
    </xf>
    <xf numFmtId="0" fontId="4" fillId="7" borderId="1" xfId="0" applyFont="1" applyFill="1" applyBorder="1" applyAlignment="1">
      <alignment horizontal="center"/>
    </xf>
    <xf numFmtId="0" fontId="4" fillId="3" borderId="1" xfId="0" applyFont="1" applyFill="1" applyBorder="1" applyAlignment="1">
      <alignment horizontal="center"/>
    </xf>
    <xf numFmtId="0" fontId="4" fillId="4" borderId="1" xfId="0" applyFont="1" applyFill="1" applyBorder="1" applyAlignment="1">
      <alignment horizontal="center"/>
    </xf>
    <xf numFmtId="0" fontId="4" fillId="8" borderId="1" xfId="0" applyFont="1" applyFill="1" applyBorder="1" applyAlignment="1">
      <alignment horizontal="center"/>
    </xf>
    <xf numFmtId="0" fontId="4" fillId="9" borderId="1" xfId="0" applyFont="1" applyFill="1" applyBorder="1" applyAlignment="1">
      <alignment horizontal="center"/>
    </xf>
    <xf numFmtId="0" fontId="4" fillId="5" borderId="1" xfId="0" applyFont="1" applyFill="1" applyBorder="1" applyAlignment="1">
      <alignment horizontal="center"/>
    </xf>
    <xf numFmtId="0" fontId="4" fillId="6" borderId="1" xfId="0" applyFont="1" applyFill="1" applyBorder="1" applyAlignment="1">
      <alignment horizontal="center"/>
    </xf>
    <xf numFmtId="0" fontId="6" fillId="0" borderId="1" xfId="0" applyFont="1" applyFill="1" applyBorder="1" applyAlignment="1">
      <alignment horizontal="justify"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0" fillId="0" borderId="0" xfId="0" applyFill="1" applyAlignment="1">
      <alignment vertical="center"/>
    </xf>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4" fillId="0" borderId="1" xfId="0" applyNumberFormat="1" applyFont="1" applyFill="1" applyBorder="1" applyAlignment="1">
      <alignment horizontal="justify" wrapText="1"/>
    </xf>
    <xf numFmtId="0" fontId="12"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9" fillId="0" borderId="0" xfId="0" applyFont="1" applyBorder="1" applyAlignment="1"/>
    <xf numFmtId="0" fontId="0" fillId="0" borderId="0" xfId="0" quotePrefix="1" applyNumberFormat="1" applyBorder="1"/>
    <xf numFmtId="0" fontId="0" fillId="0" borderId="0" xfId="0" applyBorder="1"/>
    <xf numFmtId="3" fontId="11"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4"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1" fillId="0" borderId="1" xfId="0" quotePrefix="1" applyNumberFormat="1" applyFont="1" applyBorder="1"/>
    <xf numFmtId="3" fontId="11" fillId="0" borderId="1" xfId="0" applyNumberFormat="1" applyFont="1" applyBorder="1"/>
    <xf numFmtId="3" fontId="11" fillId="0" borderId="1" xfId="0" quotePrefix="1" applyNumberFormat="1" applyFont="1" applyFill="1" applyBorder="1"/>
    <xf numFmtId="0" fontId="11" fillId="0" borderId="0" xfId="0" applyFont="1"/>
    <xf numFmtId="0" fontId="11" fillId="0" borderId="0" xfId="0" applyFont="1" applyFill="1"/>
    <xf numFmtId="0" fontId="11" fillId="0" borderId="1" xfId="0" quotePrefix="1" applyNumberFormat="1" applyFont="1" applyFill="1" applyBorder="1" applyAlignment="1">
      <alignment vertical="center"/>
    </xf>
    <xf numFmtId="0" fontId="11" fillId="0" borderId="0" xfId="0" applyFont="1" applyFill="1" applyAlignment="1">
      <alignment vertical="center"/>
    </xf>
    <xf numFmtId="0" fontId="11" fillId="0" borderId="1" xfId="0" applyFont="1" applyBorder="1"/>
    <xf numFmtId="0" fontId="11" fillId="2" borderId="1" xfId="0" applyFont="1" applyFill="1" applyBorder="1"/>
    <xf numFmtId="0" fontId="11" fillId="7" borderId="1" xfId="0" applyFont="1" applyFill="1" applyBorder="1"/>
    <xf numFmtId="0" fontId="11" fillId="3" borderId="1" xfId="0" applyFont="1" applyFill="1" applyBorder="1"/>
    <xf numFmtId="0" fontId="11" fillId="4" borderId="1" xfId="0" applyFont="1" applyFill="1" applyBorder="1"/>
    <xf numFmtId="0" fontId="11" fillId="8" borderId="1" xfId="0" applyFont="1" applyFill="1" applyBorder="1"/>
    <xf numFmtId="0" fontId="11" fillId="9" borderId="1" xfId="0" applyFont="1" applyFill="1" applyBorder="1"/>
    <xf numFmtId="0" fontId="11" fillId="5" borderId="1" xfId="0" applyFont="1" applyFill="1" applyBorder="1"/>
    <xf numFmtId="3" fontId="11" fillId="2" borderId="1" xfId="0" quotePrefix="1" applyNumberFormat="1" applyFont="1" applyFill="1" applyBorder="1"/>
    <xf numFmtId="3" fontId="11" fillId="7" borderId="1" xfId="0" quotePrefix="1" applyNumberFormat="1" applyFont="1" applyFill="1" applyBorder="1"/>
    <xf numFmtId="3" fontId="11" fillId="3" borderId="1" xfId="0" quotePrefix="1" applyNumberFormat="1" applyFont="1" applyFill="1" applyBorder="1"/>
    <xf numFmtId="3" fontId="11" fillId="4" borderId="1" xfId="0" quotePrefix="1" applyNumberFormat="1" applyFont="1" applyFill="1" applyBorder="1"/>
    <xf numFmtId="3" fontId="11" fillId="8" borderId="1" xfId="0" applyNumberFormat="1" applyFont="1" applyFill="1" applyBorder="1"/>
    <xf numFmtId="3" fontId="11" fillId="9" borderId="1" xfId="0" applyNumberFormat="1" applyFont="1" applyFill="1" applyBorder="1"/>
    <xf numFmtId="3" fontId="11" fillId="5" borderId="1" xfId="0" quotePrefix="1" applyNumberFormat="1" applyFont="1" applyFill="1" applyBorder="1"/>
    <xf numFmtId="3" fontId="11" fillId="0" borderId="0" xfId="0" applyNumberFormat="1" applyFont="1"/>
    <xf numFmtId="3" fontId="11" fillId="6" borderId="1" xfId="0" quotePrefix="1" applyNumberFormat="1" applyFont="1" applyFill="1" applyBorder="1"/>
    <xf numFmtId="0" fontId="11" fillId="0" borderId="0" xfId="0" quotePrefix="1" applyNumberFormat="1" applyFont="1"/>
    <xf numFmtId="164" fontId="11" fillId="0" borderId="0" xfId="0" quotePrefix="1" applyNumberFormat="1" applyFont="1" applyBorder="1"/>
    <xf numFmtId="164" fontId="11" fillId="0" borderId="0" xfId="0" applyNumberFormat="1" applyFont="1" applyBorder="1"/>
    <xf numFmtId="164" fontId="11" fillId="0" borderId="0" xfId="0" quotePrefix="1" applyNumberFormat="1" applyFont="1" applyFill="1" applyBorder="1"/>
    <xf numFmtId="164" fontId="11" fillId="0" borderId="0" xfId="0" applyNumberFormat="1" applyFont="1" applyFill="1" applyBorder="1"/>
    <xf numFmtId="0" fontId="11" fillId="0" borderId="0" xfId="0" applyFont="1" applyBorder="1"/>
    <xf numFmtId="0" fontId="11" fillId="0" borderId="0" xfId="0" applyFont="1" applyFill="1" applyBorder="1"/>
    <xf numFmtId="3" fontId="4" fillId="6" borderId="1" xfId="0" applyNumberFormat="1" applyFont="1" applyFill="1" applyBorder="1" applyAlignment="1">
      <alignment horizontal="center"/>
    </xf>
    <xf numFmtId="3" fontId="4" fillId="6" borderId="1" xfId="0" applyNumberFormat="1" applyFont="1" applyFill="1" applyBorder="1" applyAlignment="1">
      <alignment horizontal="center" vertical="center" wrapText="1"/>
    </xf>
    <xf numFmtId="3" fontId="11" fillId="6" borderId="1" xfId="0" applyNumberFormat="1" applyFont="1" applyFill="1" applyBorder="1"/>
    <xf numFmtId="0" fontId="17" fillId="0" borderId="1" xfId="0" quotePrefix="1" applyNumberFormat="1" applyFont="1" applyBorder="1"/>
    <xf numFmtId="0" fontId="17" fillId="0" borderId="0" xfId="0" applyFont="1"/>
    <xf numFmtId="0" fontId="18" fillId="0" borderId="5" xfId="0" applyFont="1" applyBorder="1"/>
    <xf numFmtId="0" fontId="17" fillId="0" borderId="0" xfId="0" applyFont="1" applyAlignment="1">
      <alignment horizontal="left"/>
    </xf>
    <xf numFmtId="3" fontId="3" fillId="0" borderId="5" xfId="0" applyNumberFormat="1" applyFont="1" applyBorder="1" applyAlignment="1">
      <alignment horizontal="right"/>
    </xf>
    <xf numFmtId="0" fontId="19" fillId="0" borderId="0" xfId="0" applyFont="1" applyAlignment="1"/>
    <xf numFmtId="3" fontId="4" fillId="0" borderId="1" xfId="0" quotePrefix="1" applyNumberFormat="1" applyFont="1" applyBorder="1"/>
    <xf numFmtId="3" fontId="4" fillId="0" borderId="1" xfId="0" applyNumberFormat="1" applyFont="1" applyBorder="1"/>
    <xf numFmtId="3" fontId="4" fillId="0" borderId="1" xfId="0" quotePrefix="1" applyNumberFormat="1" applyFont="1" applyFill="1" applyBorder="1"/>
    <xf numFmtId="3" fontId="4" fillId="2" borderId="1" xfId="0" quotePrefix="1" applyNumberFormat="1" applyFont="1" applyFill="1" applyBorder="1"/>
    <xf numFmtId="3" fontId="4" fillId="7" borderId="1" xfId="0" quotePrefix="1" applyNumberFormat="1" applyFont="1" applyFill="1" applyBorder="1"/>
    <xf numFmtId="3" fontId="4" fillId="3" borderId="1" xfId="0" quotePrefix="1" applyNumberFormat="1" applyFont="1" applyFill="1" applyBorder="1"/>
    <xf numFmtId="3" fontId="4" fillId="4" borderId="1" xfId="0" quotePrefix="1" applyNumberFormat="1" applyFont="1" applyFill="1" applyBorder="1"/>
    <xf numFmtId="3" fontId="4" fillId="8" borderId="1" xfId="0" applyNumberFormat="1" applyFont="1" applyFill="1" applyBorder="1"/>
    <xf numFmtId="3" fontId="4" fillId="9" borderId="1" xfId="0" applyNumberFormat="1" applyFont="1" applyFill="1" applyBorder="1"/>
    <xf numFmtId="3" fontId="4" fillId="5" borderId="1" xfId="0" quotePrefix="1" applyNumberFormat="1" applyFont="1" applyFill="1" applyBorder="1"/>
    <xf numFmtId="3" fontId="4" fillId="6" borderId="1" xfId="0" quotePrefix="1" applyNumberFormat="1" applyFont="1" applyFill="1" applyBorder="1"/>
    <xf numFmtId="3" fontId="4" fillId="0" borderId="0" xfId="0" applyNumberFormat="1" applyFont="1"/>
    <xf numFmtId="3" fontId="17" fillId="8" borderId="1" xfId="0" applyNumberFormat="1" applyFont="1" applyFill="1" applyBorder="1"/>
    <xf numFmtId="3" fontId="17" fillId="9" borderId="1" xfId="0" applyNumberFormat="1" applyFont="1" applyFill="1" applyBorder="1"/>
    <xf numFmtId="3" fontId="17" fillId="5" borderId="1" xfId="0" quotePrefix="1" applyNumberFormat="1" applyFont="1" applyFill="1" applyBorder="1"/>
    <xf numFmtId="3" fontId="17" fillId="6" borderId="1" xfId="0" quotePrefix="1" applyNumberFormat="1" applyFont="1" applyFill="1" applyBorder="1"/>
    <xf numFmtId="3" fontId="17" fillId="0" borderId="0" xfId="0" applyNumberFormat="1" applyFont="1"/>
    <xf numFmtId="3" fontId="11" fillId="0" borderId="7" xfId="0" quotePrefix="1" applyNumberFormat="1" applyFont="1" applyBorder="1"/>
    <xf numFmtId="3" fontId="11" fillId="0" borderId="7" xfId="0" quotePrefix="1" applyNumberFormat="1" applyFont="1" applyFill="1" applyBorder="1"/>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3" fontId="1" fillId="0" borderId="5" xfId="0" applyNumberFormat="1" applyFont="1" applyBorder="1"/>
    <xf numFmtId="0" fontId="12" fillId="0" borderId="0" xfId="0" applyNumberFormat="1" applyFont="1" applyBorder="1" applyAlignment="1">
      <alignment horizontal="left" vertical="center"/>
    </xf>
    <xf numFmtId="0" fontId="7" fillId="0" borderId="0" xfId="0" applyFont="1" applyAlignment="1">
      <alignment horizontal="left"/>
    </xf>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xf>
    <xf numFmtId="3" fontId="4" fillId="9" borderId="1" xfId="0" applyNumberFormat="1" applyFont="1" applyFill="1" applyBorder="1" applyAlignment="1">
      <alignment horizontal="center" vertical="center" wrapText="1"/>
    </xf>
    <xf numFmtId="0" fontId="9" fillId="0" borderId="0" xfId="0" applyFont="1" applyBorder="1" applyAlignment="1">
      <alignment horizontal="left"/>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7" borderId="1" xfId="0" applyFont="1" applyFill="1" applyBorder="1" applyAlignment="1">
      <alignment horizontal="center" vertical="center"/>
    </xf>
    <xf numFmtId="0" fontId="7" fillId="0" borderId="0" xfId="0" applyFont="1" applyAlignment="1">
      <alignment horizontal="left" wrapText="1"/>
    </xf>
    <xf numFmtId="0" fontId="17" fillId="8" borderId="2" xfId="0" applyFont="1" applyFill="1" applyBorder="1" applyAlignment="1">
      <alignment horizontal="center"/>
    </xf>
    <xf numFmtId="0" fontId="17" fillId="8" borderId="3" xfId="0" applyFont="1" applyFill="1" applyBorder="1" applyAlignment="1">
      <alignment horizontal="center"/>
    </xf>
    <xf numFmtId="0" fontId="17" fillId="8" borderId="4" xfId="0" applyFont="1" applyFill="1" applyBorder="1" applyAlignment="1">
      <alignment horizontal="center"/>
    </xf>
    <xf numFmtId="0" fontId="17" fillId="9" borderId="2" xfId="0" applyFont="1" applyFill="1" applyBorder="1" applyAlignment="1">
      <alignment horizontal="center"/>
    </xf>
    <xf numFmtId="0" fontId="17" fillId="9" borderId="3" xfId="0" applyFont="1" applyFill="1" applyBorder="1" applyAlignment="1">
      <alignment horizontal="center"/>
    </xf>
    <xf numFmtId="0" fontId="17" fillId="9" borderId="4" xfId="0" applyFont="1" applyFill="1" applyBorder="1" applyAlignment="1">
      <alignment horizontal="center"/>
    </xf>
    <xf numFmtId="0" fontId="17" fillId="5" borderId="2" xfId="0" applyFont="1" applyFill="1" applyBorder="1" applyAlignment="1">
      <alignment horizontal="center"/>
    </xf>
    <xf numFmtId="0" fontId="17" fillId="5" borderId="3" xfId="0" applyFont="1" applyFill="1" applyBorder="1" applyAlignment="1">
      <alignment horizontal="center"/>
    </xf>
    <xf numFmtId="0" fontId="17" fillId="5" borderId="4" xfId="0" applyFont="1" applyFill="1" applyBorder="1" applyAlignment="1">
      <alignment horizontal="center"/>
    </xf>
    <xf numFmtId="0" fontId="17" fillId="6" borderId="2" xfId="0" applyFont="1" applyFill="1" applyBorder="1" applyAlignment="1">
      <alignment horizontal="center"/>
    </xf>
    <xf numFmtId="0" fontId="17" fillId="6" borderId="3" xfId="0" applyFont="1" applyFill="1" applyBorder="1" applyAlignment="1">
      <alignment horizontal="center"/>
    </xf>
    <xf numFmtId="0" fontId="17" fillId="6" borderId="4" xfId="0" applyFont="1" applyFill="1" applyBorder="1" applyAlignment="1">
      <alignment horizontal="center"/>
    </xf>
    <xf numFmtId="0" fontId="4" fillId="0" borderId="2" xfId="0" applyNumberFormat="1" applyFont="1" applyBorder="1" applyAlignment="1">
      <alignment horizontal="center"/>
    </xf>
    <xf numFmtId="0" fontId="4" fillId="0" borderId="3" xfId="0" quotePrefix="1" applyNumberFormat="1" applyFont="1" applyBorder="1" applyAlignment="1">
      <alignment horizontal="center"/>
    </xf>
    <xf numFmtId="0" fontId="4" fillId="0" borderId="4" xfId="0" quotePrefix="1" applyNumberFormat="1" applyFont="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7" borderId="2" xfId="0" applyFont="1" applyFill="1" applyBorder="1" applyAlignment="1">
      <alignment horizontal="center"/>
    </xf>
    <xf numFmtId="0" fontId="4" fillId="7" borderId="3" xfId="0" applyFont="1" applyFill="1" applyBorder="1" applyAlignment="1">
      <alignment horizontal="center"/>
    </xf>
    <xf numFmtId="0" fontId="4" fillId="7" borderId="4" xfId="0" applyFon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4" borderId="2"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6" borderId="1" xfId="0" applyFont="1" applyFill="1" applyBorder="1" applyAlignment="1">
      <alignment horizontal="center" vertical="center" wrapText="1"/>
    </xf>
    <xf numFmtId="0" fontId="19" fillId="0" borderId="6" xfId="0" applyFont="1" applyBorder="1" applyAlignment="1">
      <alignment horizontal="center"/>
    </xf>
    <xf numFmtId="0" fontId="21" fillId="0" borderId="0" xfId="0" applyFont="1" applyAlignment="1">
      <alignment horizontal="left"/>
    </xf>
  </cellXfs>
  <cellStyles count="2">
    <cellStyle name="Normal" xfId="0" builtinId="0"/>
    <cellStyle name="Normal 2" xfId="1"/>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tabSelected="1" zoomScaleNormal="100" zoomScaleSheetLayoutView="75" workbookViewId="0">
      <pane xSplit="1" topLeftCell="B1" activePane="topRight" state="frozen"/>
      <selection sqref="A1:AK56"/>
      <selection pane="topRight" activeCell="E11" sqref="E11"/>
    </sheetView>
  </sheetViews>
  <sheetFormatPr defaultColWidth="9.21875" defaultRowHeight="13.2" x14ac:dyDescent="0.25"/>
  <cols>
    <col min="1" max="1" width="71.77734375" style="47" customWidth="1"/>
    <col min="2" max="2" width="12.44140625" style="47" bestFit="1" customWidth="1"/>
    <col min="3" max="4" width="12.5546875" style="47" bestFit="1" customWidth="1"/>
    <col min="5" max="6" width="13.5546875" style="47" bestFit="1" customWidth="1"/>
    <col min="7" max="7" width="13.5546875" style="47" customWidth="1"/>
    <col min="8" max="8" width="12.77734375" style="47" customWidth="1"/>
    <col min="9" max="9" width="13.5546875" style="47" bestFit="1" customWidth="1"/>
    <col min="10" max="10" width="12.44140625" style="47" bestFit="1" customWidth="1"/>
    <col min="11" max="11" width="13.77734375" style="47" customWidth="1"/>
    <col min="12" max="12" width="14.44140625" style="47" customWidth="1"/>
    <col min="13" max="14" width="13.5546875" style="47" bestFit="1" customWidth="1"/>
    <col min="15" max="15" width="13.5546875" style="47" customWidth="1"/>
    <col min="16" max="16" width="13.44140625" style="47" customWidth="1"/>
    <col min="17" max="18" width="13.5546875" style="47" bestFit="1" customWidth="1"/>
    <col min="19" max="19" width="13.21875" style="47" customWidth="1"/>
    <col min="20" max="20" width="13.21875" style="47" bestFit="1" customWidth="1"/>
    <col min="21" max="21" width="13.5546875" style="47" bestFit="1" customWidth="1"/>
    <col min="22" max="24" width="12.44140625" style="47" bestFit="1" customWidth="1"/>
    <col min="25" max="26" width="13.5546875" style="47" bestFit="1" customWidth="1"/>
    <col min="27" max="28" width="13.21875" style="47" customWidth="1"/>
    <col min="29" max="29" width="13.5546875" style="47" bestFit="1" customWidth="1"/>
    <col min="30" max="30" width="12.44140625" style="47" bestFit="1" customWidth="1"/>
    <col min="31" max="31" width="14" style="47" customWidth="1"/>
    <col min="32" max="32" width="13.44140625" style="47" customWidth="1"/>
    <col min="33" max="33" width="13.5546875" style="47" bestFit="1" customWidth="1"/>
    <col min="34" max="34" width="13.5546875" style="66" bestFit="1" customWidth="1"/>
    <col min="35" max="36" width="13.44140625" style="66" customWidth="1"/>
    <col min="37" max="37" width="13.5546875" style="66" bestFit="1" customWidth="1"/>
    <col min="38" max="16384" width="9.21875" style="47"/>
  </cols>
  <sheetData>
    <row r="1" spans="1:38" ht="15.6" x14ac:dyDescent="0.3">
      <c r="A1" s="115" t="s">
        <v>44</v>
      </c>
      <c r="B1" s="115"/>
      <c r="C1" s="21"/>
      <c r="D1" s="21"/>
      <c r="E1" s="21"/>
    </row>
    <row r="2" spans="1:38" ht="15.75" customHeight="1" x14ac:dyDescent="0.3">
      <c r="A2" s="126" t="s">
        <v>86</v>
      </c>
      <c r="B2" s="126"/>
      <c r="C2" s="22"/>
      <c r="D2" s="22"/>
      <c r="E2" s="22"/>
      <c r="F2" s="22"/>
      <c r="G2" s="22"/>
      <c r="H2" s="22"/>
    </row>
    <row r="3" spans="1:38" ht="10.5" customHeight="1" x14ac:dyDescent="0.3">
      <c r="A3" s="23"/>
      <c r="B3" s="23"/>
      <c r="C3" s="23"/>
      <c r="D3" s="23"/>
      <c r="E3" s="23"/>
    </row>
    <row r="4" spans="1:38" ht="15.6" x14ac:dyDescent="0.25">
      <c r="A4" s="120" t="s">
        <v>51</v>
      </c>
      <c r="B4" s="120"/>
      <c r="C4" s="31"/>
      <c r="D4" s="31"/>
      <c r="E4" s="24"/>
    </row>
    <row r="6" spans="1:38" s="48" customFormat="1" ht="30.75" customHeight="1" x14ac:dyDescent="0.25">
      <c r="A6" s="123" t="s">
        <v>34</v>
      </c>
      <c r="B6" s="123" t="s">
        <v>35</v>
      </c>
      <c r="C6" s="123"/>
      <c r="D6" s="123"/>
      <c r="E6" s="123"/>
      <c r="F6" s="124" t="s">
        <v>36</v>
      </c>
      <c r="G6" s="124"/>
      <c r="H6" s="124"/>
      <c r="I6" s="124"/>
      <c r="J6" s="125" t="s">
        <v>37</v>
      </c>
      <c r="K6" s="125"/>
      <c r="L6" s="125"/>
      <c r="M6" s="125"/>
      <c r="N6" s="121" t="s">
        <v>38</v>
      </c>
      <c r="O6" s="121"/>
      <c r="P6" s="121"/>
      <c r="Q6" s="121"/>
      <c r="R6" s="122" t="s">
        <v>39</v>
      </c>
      <c r="S6" s="122"/>
      <c r="T6" s="122"/>
      <c r="U6" s="122"/>
      <c r="V6" s="118" t="s">
        <v>46</v>
      </c>
      <c r="W6" s="118"/>
      <c r="X6" s="118"/>
      <c r="Y6" s="118"/>
      <c r="Z6" s="119" t="s">
        <v>40</v>
      </c>
      <c r="AA6" s="119"/>
      <c r="AB6" s="119"/>
      <c r="AC6" s="119"/>
      <c r="AD6" s="116" t="s">
        <v>41</v>
      </c>
      <c r="AE6" s="116"/>
      <c r="AF6" s="116"/>
      <c r="AG6" s="116"/>
      <c r="AH6" s="117" t="s">
        <v>42</v>
      </c>
      <c r="AI6" s="117"/>
      <c r="AJ6" s="117"/>
      <c r="AK6" s="117"/>
    </row>
    <row r="7" spans="1:38" s="48" customFormat="1" x14ac:dyDescent="0.25">
      <c r="A7" s="123"/>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5">
      <c r="A8" s="16" t="s">
        <v>43</v>
      </c>
      <c r="B8" s="49"/>
      <c r="C8" s="49"/>
      <c r="D8" s="49"/>
      <c r="E8" s="49"/>
      <c r="F8" s="107" t="s">
        <v>65</v>
      </c>
      <c r="G8" s="107" t="s">
        <v>66</v>
      </c>
      <c r="H8" s="107" t="s">
        <v>77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x14ac:dyDescent="0.25">
      <c r="A9" s="78"/>
      <c r="B9" s="139" t="s">
        <v>53</v>
      </c>
      <c r="C9" s="140"/>
      <c r="D9" s="140"/>
      <c r="E9" s="141"/>
      <c r="F9" s="142" t="s">
        <v>53</v>
      </c>
      <c r="G9" s="143"/>
      <c r="H9" s="143"/>
      <c r="I9" s="144"/>
      <c r="J9" s="145" t="s">
        <v>53</v>
      </c>
      <c r="K9" s="146"/>
      <c r="L9" s="146"/>
      <c r="M9" s="147"/>
      <c r="N9" s="148" t="s">
        <v>53</v>
      </c>
      <c r="O9" s="149"/>
      <c r="P9" s="149"/>
      <c r="Q9" s="150"/>
      <c r="R9" s="151" t="s">
        <v>53</v>
      </c>
      <c r="S9" s="152"/>
      <c r="T9" s="152"/>
      <c r="U9" s="153"/>
      <c r="V9" s="127" t="s">
        <v>53</v>
      </c>
      <c r="W9" s="128"/>
      <c r="X9" s="128"/>
      <c r="Y9" s="129"/>
      <c r="Z9" s="130" t="s">
        <v>53</v>
      </c>
      <c r="AA9" s="131"/>
      <c r="AB9" s="131"/>
      <c r="AC9" s="132"/>
      <c r="AD9" s="133" t="s">
        <v>53</v>
      </c>
      <c r="AE9" s="134"/>
      <c r="AF9" s="134"/>
      <c r="AG9" s="135"/>
      <c r="AH9" s="136" t="s">
        <v>53</v>
      </c>
      <c r="AI9" s="137"/>
      <c r="AJ9" s="137"/>
      <c r="AK9" s="138"/>
    </row>
    <row r="10" spans="1:38" x14ac:dyDescent="0.25">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2046153</v>
      </c>
      <c r="C11" s="44">
        <v>346268</v>
      </c>
      <c r="D11" s="45">
        <v>888989</v>
      </c>
      <c r="E11" s="46">
        <v>3281410</v>
      </c>
      <c r="F11" s="59">
        <v>226583</v>
      </c>
      <c r="G11" s="59">
        <v>14324</v>
      </c>
      <c r="H11" s="59">
        <v>13285</v>
      </c>
      <c r="I11" s="59">
        <v>254192</v>
      </c>
      <c r="J11" s="60">
        <v>620252</v>
      </c>
      <c r="K11" s="60">
        <v>138181</v>
      </c>
      <c r="L11" s="60">
        <v>184581</v>
      </c>
      <c r="M11" s="60">
        <v>943014</v>
      </c>
      <c r="N11" s="61">
        <v>86837</v>
      </c>
      <c r="O11" s="61">
        <v>6723</v>
      </c>
      <c r="P11" s="61">
        <v>3831</v>
      </c>
      <c r="Q11" s="61">
        <v>97391</v>
      </c>
      <c r="R11" s="62">
        <v>32093</v>
      </c>
      <c r="S11" s="62">
        <v>21477</v>
      </c>
      <c r="T11" s="62">
        <v>20723</v>
      </c>
      <c r="U11" s="62">
        <v>74293</v>
      </c>
      <c r="V11" s="63">
        <v>691723</v>
      </c>
      <c r="W11" s="63">
        <v>99394</v>
      </c>
      <c r="X11" s="63">
        <v>411654</v>
      </c>
      <c r="Y11" s="63">
        <v>1202771</v>
      </c>
      <c r="Z11" s="64">
        <v>184123</v>
      </c>
      <c r="AA11" s="64">
        <v>14183</v>
      </c>
      <c r="AB11" s="64">
        <v>59618</v>
      </c>
      <c r="AC11" s="64">
        <v>257924</v>
      </c>
      <c r="AD11" s="65">
        <v>146772</v>
      </c>
      <c r="AE11" s="65">
        <v>46174</v>
      </c>
      <c r="AF11" s="65">
        <v>166993</v>
      </c>
      <c r="AG11" s="65">
        <v>359939</v>
      </c>
      <c r="AH11" s="77">
        <v>57770</v>
      </c>
      <c r="AI11" s="77">
        <v>5812</v>
      </c>
      <c r="AJ11" s="77">
        <v>28304</v>
      </c>
      <c r="AK11" s="77">
        <v>91886</v>
      </c>
    </row>
    <row r="12" spans="1:38" s="66" customFormat="1" x14ac:dyDescent="0.25">
      <c r="A12" s="34" t="s">
        <v>7</v>
      </c>
      <c r="B12" s="44">
        <v>18130</v>
      </c>
      <c r="C12" s="44">
        <v>2238</v>
      </c>
      <c r="D12" s="45">
        <v>5425</v>
      </c>
      <c r="E12" s="46">
        <v>25793</v>
      </c>
      <c r="F12" s="59">
        <v>4675</v>
      </c>
      <c r="G12" s="59">
        <v>255</v>
      </c>
      <c r="H12" s="59">
        <v>182</v>
      </c>
      <c r="I12" s="59">
        <v>5112</v>
      </c>
      <c r="J12" s="60">
        <v>3536</v>
      </c>
      <c r="K12" s="60">
        <v>877</v>
      </c>
      <c r="L12" s="60">
        <v>1086</v>
      </c>
      <c r="M12" s="60">
        <v>5499</v>
      </c>
      <c r="N12" s="61">
        <v>1929</v>
      </c>
      <c r="O12" s="61">
        <v>259</v>
      </c>
      <c r="P12" s="61">
        <v>130</v>
      </c>
      <c r="Q12" s="61">
        <v>2318</v>
      </c>
      <c r="R12" s="62">
        <v>443</v>
      </c>
      <c r="S12" s="62">
        <v>38</v>
      </c>
      <c r="T12" s="62">
        <v>207</v>
      </c>
      <c r="U12" s="62">
        <v>688</v>
      </c>
      <c r="V12" s="63">
        <v>4025</v>
      </c>
      <c r="W12" s="63">
        <v>638</v>
      </c>
      <c r="X12" s="63">
        <v>3424</v>
      </c>
      <c r="Y12" s="63">
        <v>8087</v>
      </c>
      <c r="Z12" s="64">
        <v>2450</v>
      </c>
      <c r="AA12" s="64">
        <v>79</v>
      </c>
      <c r="AB12" s="64">
        <v>172</v>
      </c>
      <c r="AC12" s="64">
        <v>2701</v>
      </c>
      <c r="AD12" s="65">
        <v>0</v>
      </c>
      <c r="AE12" s="65">
        <v>0</v>
      </c>
      <c r="AF12" s="65">
        <v>0</v>
      </c>
      <c r="AG12" s="65">
        <v>0</v>
      </c>
      <c r="AH12" s="67">
        <v>1072</v>
      </c>
      <c r="AI12" s="67">
        <v>92</v>
      </c>
      <c r="AJ12" s="67">
        <v>224</v>
      </c>
      <c r="AK12" s="67">
        <v>1388</v>
      </c>
    </row>
    <row r="13" spans="1:38" s="66" customFormat="1" x14ac:dyDescent="0.25">
      <c r="A13" s="34" t="s">
        <v>8</v>
      </c>
      <c r="B13" s="44">
        <v>17281</v>
      </c>
      <c r="C13" s="44">
        <v>650</v>
      </c>
      <c r="D13" s="45">
        <v>2496</v>
      </c>
      <c r="E13" s="46">
        <v>20427</v>
      </c>
      <c r="F13" s="59">
        <v>4158</v>
      </c>
      <c r="G13" s="59">
        <v>12</v>
      </c>
      <c r="H13" s="59">
        <v>0</v>
      </c>
      <c r="I13" s="59">
        <v>4170</v>
      </c>
      <c r="J13" s="60">
        <v>1921</v>
      </c>
      <c r="K13" s="60">
        <v>50</v>
      </c>
      <c r="L13" s="60">
        <v>73</v>
      </c>
      <c r="M13" s="60">
        <v>2044</v>
      </c>
      <c r="N13" s="61">
        <v>168</v>
      </c>
      <c r="O13" s="61">
        <v>460</v>
      </c>
      <c r="P13" s="61">
        <v>1</v>
      </c>
      <c r="Q13" s="61">
        <v>629</v>
      </c>
      <c r="R13" s="62">
        <v>36</v>
      </c>
      <c r="S13" s="62">
        <v>0</v>
      </c>
      <c r="T13" s="62">
        <v>0</v>
      </c>
      <c r="U13" s="62">
        <v>36</v>
      </c>
      <c r="V13" s="63">
        <v>2741</v>
      </c>
      <c r="W13" s="63">
        <v>2</v>
      </c>
      <c r="X13" s="63">
        <v>226</v>
      </c>
      <c r="Y13" s="63">
        <v>2969</v>
      </c>
      <c r="Z13" s="64">
        <v>771</v>
      </c>
      <c r="AA13" s="64">
        <v>11</v>
      </c>
      <c r="AB13" s="64">
        <v>2024</v>
      </c>
      <c r="AC13" s="64">
        <v>2806</v>
      </c>
      <c r="AD13" s="65">
        <v>7354</v>
      </c>
      <c r="AE13" s="65">
        <v>92</v>
      </c>
      <c r="AF13" s="65">
        <v>48</v>
      </c>
      <c r="AG13" s="65">
        <v>7494</v>
      </c>
      <c r="AH13" s="67">
        <v>132</v>
      </c>
      <c r="AI13" s="67">
        <v>23</v>
      </c>
      <c r="AJ13" s="67">
        <v>124</v>
      </c>
      <c r="AK13" s="67">
        <v>279</v>
      </c>
    </row>
    <row r="14" spans="1:38" s="66" customFormat="1" x14ac:dyDescent="0.25">
      <c r="A14" s="34" t="s">
        <v>9</v>
      </c>
      <c r="B14" s="44">
        <v>2550</v>
      </c>
      <c r="C14" s="44">
        <v>96</v>
      </c>
      <c r="D14" s="45">
        <v>440</v>
      </c>
      <c r="E14" s="46">
        <v>3086</v>
      </c>
      <c r="F14" s="59">
        <v>369</v>
      </c>
      <c r="G14" s="59">
        <v>17</v>
      </c>
      <c r="H14" s="59">
        <v>0</v>
      </c>
      <c r="I14" s="59">
        <v>386</v>
      </c>
      <c r="J14" s="60">
        <v>425</v>
      </c>
      <c r="K14" s="60">
        <v>10</v>
      </c>
      <c r="L14" s="60">
        <v>185</v>
      </c>
      <c r="M14" s="60">
        <v>620</v>
      </c>
      <c r="N14" s="61">
        <v>0</v>
      </c>
      <c r="O14" s="61">
        <v>0</v>
      </c>
      <c r="P14" s="61">
        <v>0</v>
      </c>
      <c r="Q14" s="61">
        <v>0</v>
      </c>
      <c r="R14" s="62">
        <v>0</v>
      </c>
      <c r="S14" s="62">
        <v>0</v>
      </c>
      <c r="T14" s="62">
        <v>0</v>
      </c>
      <c r="U14" s="62">
        <v>0</v>
      </c>
      <c r="V14" s="63">
        <v>789</v>
      </c>
      <c r="W14" s="63">
        <v>0</v>
      </c>
      <c r="X14" s="63">
        <v>255</v>
      </c>
      <c r="Y14" s="63">
        <v>1044</v>
      </c>
      <c r="Z14" s="64">
        <v>28</v>
      </c>
      <c r="AA14" s="64">
        <v>0</v>
      </c>
      <c r="AB14" s="64">
        <v>0</v>
      </c>
      <c r="AC14" s="64">
        <v>28</v>
      </c>
      <c r="AD14" s="65">
        <v>772</v>
      </c>
      <c r="AE14" s="65">
        <v>0</v>
      </c>
      <c r="AF14" s="65">
        <v>0</v>
      </c>
      <c r="AG14" s="65">
        <v>772</v>
      </c>
      <c r="AH14" s="67">
        <v>167</v>
      </c>
      <c r="AI14" s="67">
        <v>69</v>
      </c>
      <c r="AJ14" s="67">
        <v>0</v>
      </c>
      <c r="AK14" s="67">
        <v>236</v>
      </c>
    </row>
    <row r="15" spans="1:38" s="66" customFormat="1" x14ac:dyDescent="0.25">
      <c r="A15" s="34" t="s">
        <v>10</v>
      </c>
      <c r="B15" s="44">
        <v>4271</v>
      </c>
      <c r="C15" s="44">
        <v>779</v>
      </c>
      <c r="D15" s="45">
        <v>1266</v>
      </c>
      <c r="E15" s="46">
        <v>6316</v>
      </c>
      <c r="F15" s="59">
        <v>89</v>
      </c>
      <c r="G15" s="59">
        <v>47</v>
      </c>
      <c r="H15" s="59">
        <v>111</v>
      </c>
      <c r="I15" s="59">
        <v>247</v>
      </c>
      <c r="J15" s="60">
        <v>447</v>
      </c>
      <c r="K15" s="60">
        <v>63</v>
      </c>
      <c r="L15" s="60">
        <v>487</v>
      </c>
      <c r="M15" s="60">
        <v>997</v>
      </c>
      <c r="N15" s="61">
        <v>57</v>
      </c>
      <c r="O15" s="61">
        <v>1</v>
      </c>
      <c r="P15" s="61">
        <v>0</v>
      </c>
      <c r="Q15" s="61">
        <v>58</v>
      </c>
      <c r="R15" s="62">
        <v>377</v>
      </c>
      <c r="S15" s="62">
        <v>46</v>
      </c>
      <c r="T15" s="62">
        <v>22</v>
      </c>
      <c r="U15" s="62">
        <v>445</v>
      </c>
      <c r="V15" s="63">
        <v>881</v>
      </c>
      <c r="W15" s="63">
        <v>78</v>
      </c>
      <c r="X15" s="63">
        <v>461</v>
      </c>
      <c r="Y15" s="63">
        <v>1420</v>
      </c>
      <c r="Z15" s="64">
        <v>2121</v>
      </c>
      <c r="AA15" s="64">
        <v>84</v>
      </c>
      <c r="AB15" s="64">
        <v>46</v>
      </c>
      <c r="AC15" s="64">
        <v>2251</v>
      </c>
      <c r="AD15" s="65">
        <v>0</v>
      </c>
      <c r="AE15" s="65">
        <v>0</v>
      </c>
      <c r="AF15" s="65">
        <v>0</v>
      </c>
      <c r="AG15" s="65">
        <v>0</v>
      </c>
      <c r="AH15" s="67">
        <v>299</v>
      </c>
      <c r="AI15" s="67">
        <v>460</v>
      </c>
      <c r="AJ15" s="67">
        <v>139</v>
      </c>
      <c r="AK15" s="67">
        <v>898</v>
      </c>
    </row>
    <row r="16" spans="1:38" s="66" customFormat="1" x14ac:dyDescent="0.25">
      <c r="A16" s="34" t="s">
        <v>11</v>
      </c>
      <c r="B16" s="44">
        <v>3806</v>
      </c>
      <c r="C16" s="44">
        <v>564</v>
      </c>
      <c r="D16" s="45">
        <v>1341</v>
      </c>
      <c r="E16" s="46">
        <v>5711</v>
      </c>
      <c r="F16" s="59">
        <v>0</v>
      </c>
      <c r="G16" s="59">
        <v>73</v>
      </c>
      <c r="H16" s="59">
        <v>172</v>
      </c>
      <c r="I16" s="59">
        <v>245</v>
      </c>
      <c r="J16" s="60">
        <v>515</v>
      </c>
      <c r="K16" s="60">
        <v>426</v>
      </c>
      <c r="L16" s="60">
        <v>134</v>
      </c>
      <c r="M16" s="60">
        <v>1075</v>
      </c>
      <c r="N16" s="61">
        <v>0</v>
      </c>
      <c r="O16" s="61">
        <v>0</v>
      </c>
      <c r="P16" s="61">
        <v>0</v>
      </c>
      <c r="Q16" s="61">
        <v>0</v>
      </c>
      <c r="R16" s="62">
        <v>344</v>
      </c>
      <c r="S16" s="62">
        <v>0</v>
      </c>
      <c r="T16" s="62">
        <v>3</v>
      </c>
      <c r="U16" s="62">
        <v>347</v>
      </c>
      <c r="V16" s="63">
        <v>2282</v>
      </c>
      <c r="W16" s="63">
        <v>1</v>
      </c>
      <c r="X16" s="63">
        <v>372</v>
      </c>
      <c r="Y16" s="63">
        <v>2655</v>
      </c>
      <c r="Z16" s="64">
        <v>609</v>
      </c>
      <c r="AA16" s="64">
        <v>4</v>
      </c>
      <c r="AB16" s="64">
        <v>645</v>
      </c>
      <c r="AC16" s="64">
        <v>1258</v>
      </c>
      <c r="AD16" s="65">
        <v>0</v>
      </c>
      <c r="AE16" s="65">
        <v>0</v>
      </c>
      <c r="AF16" s="65">
        <v>0</v>
      </c>
      <c r="AG16" s="65">
        <v>0</v>
      </c>
      <c r="AH16" s="67">
        <v>56</v>
      </c>
      <c r="AI16" s="67">
        <v>60</v>
      </c>
      <c r="AJ16" s="67">
        <v>15</v>
      </c>
      <c r="AK16" s="67">
        <v>131</v>
      </c>
    </row>
    <row r="17" spans="1:37" s="66" customFormat="1" x14ac:dyDescent="0.25">
      <c r="A17" s="34" t="s">
        <v>12</v>
      </c>
      <c r="B17" s="44">
        <v>50213</v>
      </c>
      <c r="C17" s="44">
        <v>5660</v>
      </c>
      <c r="D17" s="45">
        <v>2741</v>
      </c>
      <c r="E17" s="46">
        <v>58614</v>
      </c>
      <c r="F17" s="59">
        <v>4949</v>
      </c>
      <c r="G17" s="59">
        <v>104</v>
      </c>
      <c r="H17" s="59">
        <v>65</v>
      </c>
      <c r="I17" s="59">
        <v>5118</v>
      </c>
      <c r="J17" s="60">
        <v>28726</v>
      </c>
      <c r="K17" s="60">
        <v>2967</v>
      </c>
      <c r="L17" s="60">
        <v>529</v>
      </c>
      <c r="M17" s="60">
        <v>32222</v>
      </c>
      <c r="N17" s="61">
        <v>6115</v>
      </c>
      <c r="O17" s="61">
        <v>230</v>
      </c>
      <c r="P17" s="61">
        <v>1</v>
      </c>
      <c r="Q17" s="61">
        <v>6346</v>
      </c>
      <c r="R17" s="62">
        <v>217</v>
      </c>
      <c r="S17" s="62">
        <v>24</v>
      </c>
      <c r="T17" s="62">
        <v>0</v>
      </c>
      <c r="U17" s="62">
        <v>241</v>
      </c>
      <c r="V17" s="63">
        <v>3955</v>
      </c>
      <c r="W17" s="63">
        <v>1929</v>
      </c>
      <c r="X17" s="63">
        <v>1325</v>
      </c>
      <c r="Y17" s="63">
        <v>7209</v>
      </c>
      <c r="Z17" s="64">
        <v>1022</v>
      </c>
      <c r="AA17" s="64">
        <v>187</v>
      </c>
      <c r="AB17" s="64">
        <v>286</v>
      </c>
      <c r="AC17" s="64">
        <v>1495</v>
      </c>
      <c r="AD17" s="65">
        <v>4941</v>
      </c>
      <c r="AE17" s="65">
        <v>191</v>
      </c>
      <c r="AF17" s="65">
        <v>462</v>
      </c>
      <c r="AG17" s="65">
        <v>5594</v>
      </c>
      <c r="AH17" s="67">
        <v>288</v>
      </c>
      <c r="AI17" s="67">
        <v>28</v>
      </c>
      <c r="AJ17" s="67">
        <v>73</v>
      </c>
      <c r="AK17" s="67">
        <v>389</v>
      </c>
    </row>
    <row r="18" spans="1:37" s="66" customFormat="1" x14ac:dyDescent="0.25">
      <c r="A18" s="34" t="s">
        <v>13</v>
      </c>
      <c r="B18" s="44">
        <v>41689</v>
      </c>
      <c r="C18" s="44">
        <v>5681</v>
      </c>
      <c r="D18" s="45">
        <v>27401</v>
      </c>
      <c r="E18" s="46">
        <v>74771</v>
      </c>
      <c r="F18" s="59">
        <v>5559</v>
      </c>
      <c r="G18" s="59">
        <v>200</v>
      </c>
      <c r="H18" s="59">
        <v>522</v>
      </c>
      <c r="I18" s="59">
        <v>6281</v>
      </c>
      <c r="J18" s="60">
        <v>4196</v>
      </c>
      <c r="K18" s="60">
        <v>881</v>
      </c>
      <c r="L18" s="60">
        <v>2787</v>
      </c>
      <c r="M18" s="60">
        <v>7864</v>
      </c>
      <c r="N18" s="61">
        <v>1105</v>
      </c>
      <c r="O18" s="61">
        <v>535</v>
      </c>
      <c r="P18" s="61">
        <v>240</v>
      </c>
      <c r="Q18" s="61">
        <v>1880</v>
      </c>
      <c r="R18" s="62">
        <v>800</v>
      </c>
      <c r="S18" s="62">
        <v>42</v>
      </c>
      <c r="T18" s="62">
        <v>480</v>
      </c>
      <c r="U18" s="62">
        <v>1322</v>
      </c>
      <c r="V18" s="63">
        <v>9728</v>
      </c>
      <c r="W18" s="63">
        <v>755</v>
      </c>
      <c r="X18" s="63">
        <v>5016</v>
      </c>
      <c r="Y18" s="63">
        <v>15499</v>
      </c>
      <c r="Z18" s="64">
        <v>8009</v>
      </c>
      <c r="AA18" s="64">
        <v>407</v>
      </c>
      <c r="AB18" s="64">
        <v>886</v>
      </c>
      <c r="AC18" s="64">
        <v>9302</v>
      </c>
      <c r="AD18" s="65">
        <v>10543</v>
      </c>
      <c r="AE18" s="65">
        <v>1686</v>
      </c>
      <c r="AF18" s="65">
        <v>15539</v>
      </c>
      <c r="AG18" s="65">
        <v>27768</v>
      </c>
      <c r="AH18" s="67">
        <v>1749</v>
      </c>
      <c r="AI18" s="67">
        <v>1175</v>
      </c>
      <c r="AJ18" s="67">
        <v>1931</v>
      </c>
      <c r="AK18" s="67">
        <v>4855</v>
      </c>
    </row>
    <row r="19" spans="1:37" s="95" customFormat="1" x14ac:dyDescent="0.25">
      <c r="A19" s="39" t="s">
        <v>14</v>
      </c>
      <c r="B19" s="84">
        <v>2184093</v>
      </c>
      <c r="C19" s="84">
        <v>361936</v>
      </c>
      <c r="D19" s="85">
        <v>930099</v>
      </c>
      <c r="E19" s="86">
        <v>3476128</v>
      </c>
      <c r="F19" s="87">
        <v>246382</v>
      </c>
      <c r="G19" s="87">
        <v>15032</v>
      </c>
      <c r="H19" s="87">
        <v>14337</v>
      </c>
      <c r="I19" s="87">
        <v>275751</v>
      </c>
      <c r="J19" s="88">
        <v>660018</v>
      </c>
      <c r="K19" s="88">
        <v>143455</v>
      </c>
      <c r="L19" s="88">
        <v>189862</v>
      </c>
      <c r="M19" s="88">
        <v>993335</v>
      </c>
      <c r="N19" s="89">
        <v>96211</v>
      </c>
      <c r="O19" s="89">
        <v>8208</v>
      </c>
      <c r="P19" s="89">
        <v>4203</v>
      </c>
      <c r="Q19" s="89">
        <v>108622</v>
      </c>
      <c r="R19" s="90">
        <v>34310</v>
      </c>
      <c r="S19" s="90">
        <v>21627</v>
      </c>
      <c r="T19" s="90">
        <v>21435</v>
      </c>
      <c r="U19" s="90">
        <v>77372</v>
      </c>
      <c r="V19" s="91">
        <v>716124</v>
      </c>
      <c r="W19" s="91">
        <v>102797</v>
      </c>
      <c r="X19" s="91">
        <v>422733</v>
      </c>
      <c r="Y19" s="91">
        <v>1241654</v>
      </c>
      <c r="Z19" s="92">
        <v>199133</v>
      </c>
      <c r="AA19" s="92">
        <v>14955</v>
      </c>
      <c r="AB19" s="92">
        <v>63677</v>
      </c>
      <c r="AC19" s="92">
        <v>277765</v>
      </c>
      <c r="AD19" s="93">
        <v>170382</v>
      </c>
      <c r="AE19" s="93">
        <v>48143</v>
      </c>
      <c r="AF19" s="93">
        <v>183042</v>
      </c>
      <c r="AG19" s="93">
        <v>401567</v>
      </c>
      <c r="AH19" s="94">
        <v>61533</v>
      </c>
      <c r="AI19" s="94">
        <v>7719</v>
      </c>
      <c r="AJ19" s="94">
        <v>30810</v>
      </c>
      <c r="AK19" s="94">
        <v>100062</v>
      </c>
    </row>
    <row r="20" spans="1:37" s="66" customFormat="1" x14ac:dyDescent="0.25">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5">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263848</v>
      </c>
      <c r="C22" s="44">
        <v>38087</v>
      </c>
      <c r="D22" s="45">
        <v>83795</v>
      </c>
      <c r="E22" s="46">
        <v>385730</v>
      </c>
      <c r="F22" s="59">
        <v>29759</v>
      </c>
      <c r="G22" s="59">
        <v>2286</v>
      </c>
      <c r="H22" s="59">
        <v>529</v>
      </c>
      <c r="I22" s="59">
        <v>32574</v>
      </c>
      <c r="J22" s="60">
        <v>150131</v>
      </c>
      <c r="K22" s="60">
        <v>35267</v>
      </c>
      <c r="L22" s="60">
        <v>63970</v>
      </c>
      <c r="M22" s="60">
        <v>249368</v>
      </c>
      <c r="N22" s="61">
        <v>45519</v>
      </c>
      <c r="O22" s="61">
        <v>109</v>
      </c>
      <c r="P22" s="61">
        <v>166</v>
      </c>
      <c r="Q22" s="61">
        <v>45794</v>
      </c>
      <c r="R22" s="62">
        <v>7855</v>
      </c>
      <c r="S22" s="62">
        <v>0</v>
      </c>
      <c r="T22" s="62">
        <v>15118</v>
      </c>
      <c r="U22" s="62">
        <v>22973</v>
      </c>
      <c r="V22" s="63">
        <v>25170</v>
      </c>
      <c r="W22" s="63">
        <v>273</v>
      </c>
      <c r="X22" s="63">
        <v>2801</v>
      </c>
      <c r="Y22" s="63">
        <v>28244</v>
      </c>
      <c r="Z22" s="64">
        <v>2155</v>
      </c>
      <c r="AA22" s="64">
        <v>5</v>
      </c>
      <c r="AB22" s="64">
        <v>242</v>
      </c>
      <c r="AC22" s="64">
        <v>2402</v>
      </c>
      <c r="AD22" s="65">
        <v>2750</v>
      </c>
      <c r="AE22" s="65">
        <v>112</v>
      </c>
      <c r="AF22" s="65">
        <v>769</v>
      </c>
      <c r="AG22" s="65">
        <v>3631</v>
      </c>
      <c r="AH22" s="67">
        <v>509</v>
      </c>
      <c r="AI22" s="67">
        <v>35</v>
      </c>
      <c r="AJ22" s="67">
        <v>200</v>
      </c>
      <c r="AK22" s="67">
        <v>744</v>
      </c>
    </row>
    <row r="23" spans="1:37" s="66" customFormat="1" x14ac:dyDescent="0.25">
      <c r="A23" s="34" t="s">
        <v>17</v>
      </c>
      <c r="B23" s="44">
        <v>126674</v>
      </c>
      <c r="C23" s="44">
        <v>11439</v>
      </c>
      <c r="D23" s="45">
        <v>9919</v>
      </c>
      <c r="E23" s="46">
        <v>148032</v>
      </c>
      <c r="F23" s="59">
        <v>74755</v>
      </c>
      <c r="G23" s="59">
        <v>929</v>
      </c>
      <c r="H23" s="59">
        <v>1</v>
      </c>
      <c r="I23" s="59">
        <v>75685</v>
      </c>
      <c r="J23" s="60">
        <v>40777</v>
      </c>
      <c r="K23" s="60">
        <v>10463</v>
      </c>
      <c r="L23" s="60">
        <v>9621</v>
      </c>
      <c r="M23" s="60">
        <v>60861</v>
      </c>
      <c r="N23" s="61">
        <v>1</v>
      </c>
      <c r="O23" s="61">
        <v>1</v>
      </c>
      <c r="P23" s="61">
        <v>0</v>
      </c>
      <c r="Q23" s="61">
        <v>2</v>
      </c>
      <c r="R23" s="62">
        <v>4125</v>
      </c>
      <c r="S23" s="62">
        <v>0</v>
      </c>
      <c r="T23" s="62">
        <v>101</v>
      </c>
      <c r="U23" s="62">
        <v>4226</v>
      </c>
      <c r="V23" s="63">
        <v>5414</v>
      </c>
      <c r="W23" s="63">
        <v>0</v>
      </c>
      <c r="X23" s="63">
        <v>0</v>
      </c>
      <c r="Y23" s="63">
        <v>5414</v>
      </c>
      <c r="Z23" s="64">
        <v>441</v>
      </c>
      <c r="AA23" s="64">
        <v>0</v>
      </c>
      <c r="AB23" s="64">
        <v>28</v>
      </c>
      <c r="AC23" s="64">
        <v>469</v>
      </c>
      <c r="AD23" s="65">
        <v>1148</v>
      </c>
      <c r="AE23" s="65">
        <v>46</v>
      </c>
      <c r="AF23" s="65">
        <v>168</v>
      </c>
      <c r="AG23" s="65">
        <v>1362</v>
      </c>
      <c r="AH23" s="67">
        <v>13</v>
      </c>
      <c r="AI23" s="67">
        <v>0</v>
      </c>
      <c r="AJ23" s="67">
        <v>0</v>
      </c>
      <c r="AK23" s="67">
        <v>13</v>
      </c>
    </row>
    <row r="24" spans="1:37" s="66" customFormat="1" x14ac:dyDescent="0.25">
      <c r="A24" s="34" t="s">
        <v>18</v>
      </c>
      <c r="B24" s="44">
        <v>558652</v>
      </c>
      <c r="C24" s="44">
        <v>105654</v>
      </c>
      <c r="D24" s="45">
        <v>224865</v>
      </c>
      <c r="E24" s="46">
        <v>889171</v>
      </c>
      <c r="F24" s="59">
        <v>54387</v>
      </c>
      <c r="G24" s="59">
        <v>2245</v>
      </c>
      <c r="H24" s="59">
        <v>2071</v>
      </c>
      <c r="I24" s="59">
        <v>58703</v>
      </c>
      <c r="J24" s="60">
        <v>199682</v>
      </c>
      <c r="K24" s="60">
        <v>31016</v>
      </c>
      <c r="L24" s="60">
        <v>46577</v>
      </c>
      <c r="M24" s="60">
        <v>277275</v>
      </c>
      <c r="N24" s="61">
        <v>587</v>
      </c>
      <c r="O24" s="61">
        <v>25</v>
      </c>
      <c r="P24" s="61">
        <v>2</v>
      </c>
      <c r="Q24" s="61">
        <v>614</v>
      </c>
      <c r="R24" s="62">
        <v>1321</v>
      </c>
      <c r="S24" s="62">
        <v>2811</v>
      </c>
      <c r="T24" s="62">
        <v>267</v>
      </c>
      <c r="U24" s="62">
        <v>4399</v>
      </c>
      <c r="V24" s="63">
        <v>280162</v>
      </c>
      <c r="W24" s="63">
        <v>67314</v>
      </c>
      <c r="X24" s="63">
        <v>174632</v>
      </c>
      <c r="Y24" s="63">
        <v>522108</v>
      </c>
      <c r="Z24" s="64">
        <v>14596</v>
      </c>
      <c r="AA24" s="64">
        <v>110</v>
      </c>
      <c r="AB24" s="64">
        <v>182</v>
      </c>
      <c r="AC24" s="64">
        <v>14888</v>
      </c>
      <c r="AD24" s="65">
        <v>6809</v>
      </c>
      <c r="AE24" s="65">
        <v>1792</v>
      </c>
      <c r="AF24" s="65">
        <v>887</v>
      </c>
      <c r="AG24" s="65">
        <v>9488</v>
      </c>
      <c r="AH24" s="67">
        <v>1108</v>
      </c>
      <c r="AI24" s="67">
        <v>341</v>
      </c>
      <c r="AJ24" s="67">
        <v>247</v>
      </c>
      <c r="AK24" s="67">
        <v>1696</v>
      </c>
    </row>
    <row r="25" spans="1:37" s="95" customFormat="1" x14ac:dyDescent="0.25">
      <c r="A25" s="39" t="s">
        <v>19</v>
      </c>
      <c r="B25" s="84">
        <v>949174</v>
      </c>
      <c r="C25" s="84">
        <v>155180</v>
      </c>
      <c r="D25" s="85">
        <v>318579</v>
      </c>
      <c r="E25" s="86">
        <v>1422933</v>
      </c>
      <c r="F25" s="87">
        <v>158901</v>
      </c>
      <c r="G25" s="87">
        <v>5460</v>
      </c>
      <c r="H25" s="87">
        <v>2601</v>
      </c>
      <c r="I25" s="87">
        <v>166962</v>
      </c>
      <c r="J25" s="88">
        <v>390590</v>
      </c>
      <c r="K25" s="88">
        <v>76746</v>
      </c>
      <c r="L25" s="88">
        <v>120168</v>
      </c>
      <c r="M25" s="88">
        <v>587504</v>
      </c>
      <c r="N25" s="89">
        <v>46107</v>
      </c>
      <c r="O25" s="89">
        <v>135</v>
      </c>
      <c r="P25" s="89">
        <v>168</v>
      </c>
      <c r="Q25" s="89">
        <v>46410</v>
      </c>
      <c r="R25" s="90">
        <v>13301</v>
      </c>
      <c r="S25" s="90">
        <v>2811</v>
      </c>
      <c r="T25" s="90">
        <v>15486</v>
      </c>
      <c r="U25" s="90">
        <v>31598</v>
      </c>
      <c r="V25" s="91">
        <v>310746</v>
      </c>
      <c r="W25" s="91">
        <v>67587</v>
      </c>
      <c r="X25" s="91">
        <v>177433</v>
      </c>
      <c r="Y25" s="91">
        <v>555766</v>
      </c>
      <c r="Z25" s="92">
        <v>17192</v>
      </c>
      <c r="AA25" s="92">
        <v>115</v>
      </c>
      <c r="AB25" s="92">
        <v>452</v>
      </c>
      <c r="AC25" s="92">
        <v>17759</v>
      </c>
      <c r="AD25" s="93">
        <v>10707</v>
      </c>
      <c r="AE25" s="93">
        <v>1950</v>
      </c>
      <c r="AF25" s="93">
        <v>1824</v>
      </c>
      <c r="AG25" s="93">
        <v>14481</v>
      </c>
      <c r="AH25" s="94">
        <v>1630</v>
      </c>
      <c r="AI25" s="94">
        <v>376</v>
      </c>
      <c r="AJ25" s="94">
        <v>447</v>
      </c>
      <c r="AK25" s="94">
        <v>2453</v>
      </c>
    </row>
    <row r="26" spans="1:37" s="66" customFormat="1" x14ac:dyDescent="0.25">
      <c r="A26" s="34" t="s">
        <v>4</v>
      </c>
      <c r="B26" s="44">
        <v>255447</v>
      </c>
      <c r="C26" s="44">
        <v>42562</v>
      </c>
      <c r="D26" s="45">
        <v>87055</v>
      </c>
      <c r="E26" s="46">
        <v>385064</v>
      </c>
      <c r="F26" s="59">
        <v>29721</v>
      </c>
      <c r="G26" s="59">
        <v>1633</v>
      </c>
      <c r="H26" s="59">
        <v>514</v>
      </c>
      <c r="I26" s="59">
        <v>31868</v>
      </c>
      <c r="J26" s="60">
        <v>145735</v>
      </c>
      <c r="K26" s="60">
        <v>40435</v>
      </c>
      <c r="L26" s="60">
        <v>66584</v>
      </c>
      <c r="M26" s="60">
        <v>252754</v>
      </c>
      <c r="N26" s="61">
        <v>41957</v>
      </c>
      <c r="O26" s="61">
        <v>94</v>
      </c>
      <c r="P26" s="61">
        <v>104</v>
      </c>
      <c r="Q26" s="61">
        <v>42155</v>
      </c>
      <c r="R26" s="62">
        <v>7706</v>
      </c>
      <c r="S26" s="62">
        <v>0</v>
      </c>
      <c r="T26" s="62">
        <v>15495</v>
      </c>
      <c r="U26" s="62">
        <v>23201</v>
      </c>
      <c r="V26" s="63">
        <v>24837</v>
      </c>
      <c r="W26" s="63">
        <v>250</v>
      </c>
      <c r="X26" s="63">
        <v>3008</v>
      </c>
      <c r="Y26" s="63">
        <v>28095</v>
      </c>
      <c r="Z26" s="64">
        <v>2258</v>
      </c>
      <c r="AA26" s="64">
        <v>5</v>
      </c>
      <c r="AB26" s="64">
        <v>370</v>
      </c>
      <c r="AC26" s="64">
        <v>2633</v>
      </c>
      <c r="AD26" s="65">
        <v>2732</v>
      </c>
      <c r="AE26" s="65">
        <v>112</v>
      </c>
      <c r="AF26" s="65">
        <v>769</v>
      </c>
      <c r="AG26" s="65">
        <v>3613</v>
      </c>
      <c r="AH26" s="67">
        <v>501</v>
      </c>
      <c r="AI26" s="67">
        <v>33</v>
      </c>
      <c r="AJ26" s="67">
        <v>211</v>
      </c>
      <c r="AK26" s="67">
        <v>745</v>
      </c>
    </row>
    <row r="27" spans="1:37" s="66" customFormat="1" x14ac:dyDescent="0.25">
      <c r="A27" s="34" t="s">
        <v>20</v>
      </c>
      <c r="B27" s="44">
        <v>105337</v>
      </c>
      <c r="C27" s="44">
        <v>11888</v>
      </c>
      <c r="D27" s="45">
        <v>11932</v>
      </c>
      <c r="E27" s="46">
        <v>129157</v>
      </c>
      <c r="F27" s="59">
        <v>48373</v>
      </c>
      <c r="G27" s="59">
        <v>974</v>
      </c>
      <c r="H27" s="59">
        <v>0</v>
      </c>
      <c r="I27" s="59">
        <v>49347</v>
      </c>
      <c r="J27" s="60">
        <v>46717</v>
      </c>
      <c r="K27" s="60">
        <v>10851</v>
      </c>
      <c r="L27" s="60">
        <v>10632</v>
      </c>
      <c r="M27" s="60">
        <v>68200</v>
      </c>
      <c r="N27" s="61">
        <v>1</v>
      </c>
      <c r="O27" s="61">
        <v>1</v>
      </c>
      <c r="P27" s="61">
        <v>2</v>
      </c>
      <c r="Q27" s="61">
        <v>4</v>
      </c>
      <c r="R27" s="62">
        <v>4105</v>
      </c>
      <c r="S27" s="62">
        <v>0</v>
      </c>
      <c r="T27" s="62">
        <v>1106</v>
      </c>
      <c r="U27" s="62">
        <v>5211</v>
      </c>
      <c r="V27" s="63">
        <v>4529</v>
      </c>
      <c r="W27" s="63">
        <v>14</v>
      </c>
      <c r="X27" s="63">
        <v>0</v>
      </c>
      <c r="Y27" s="63">
        <v>4543</v>
      </c>
      <c r="Z27" s="64">
        <v>335</v>
      </c>
      <c r="AA27" s="64">
        <v>0</v>
      </c>
      <c r="AB27" s="64">
        <v>24</v>
      </c>
      <c r="AC27" s="64">
        <v>359</v>
      </c>
      <c r="AD27" s="65">
        <v>1264</v>
      </c>
      <c r="AE27" s="65">
        <v>48</v>
      </c>
      <c r="AF27" s="65">
        <v>168</v>
      </c>
      <c r="AG27" s="65">
        <v>1480</v>
      </c>
      <c r="AH27" s="67">
        <v>13</v>
      </c>
      <c r="AI27" s="67">
        <v>0</v>
      </c>
      <c r="AJ27" s="67">
        <v>0</v>
      </c>
      <c r="AK27" s="67">
        <v>13</v>
      </c>
    </row>
    <row r="28" spans="1:37" s="66" customFormat="1" x14ac:dyDescent="0.25">
      <c r="A28" s="34" t="s">
        <v>21</v>
      </c>
      <c r="B28" s="44">
        <v>586857</v>
      </c>
      <c r="C28" s="44">
        <v>117560</v>
      </c>
      <c r="D28" s="45">
        <v>254684</v>
      </c>
      <c r="E28" s="46">
        <v>959101</v>
      </c>
      <c r="F28" s="59">
        <v>83825</v>
      </c>
      <c r="G28" s="59">
        <v>2156</v>
      </c>
      <c r="H28" s="59">
        <v>1794</v>
      </c>
      <c r="I28" s="59">
        <v>87775</v>
      </c>
      <c r="J28" s="60">
        <v>198808</v>
      </c>
      <c r="K28" s="60">
        <v>38248</v>
      </c>
      <c r="L28" s="60">
        <v>60423</v>
      </c>
      <c r="M28" s="60">
        <v>297479</v>
      </c>
      <c r="N28" s="61">
        <v>552</v>
      </c>
      <c r="O28" s="61">
        <v>26</v>
      </c>
      <c r="P28" s="61">
        <v>1</v>
      </c>
      <c r="Q28" s="61">
        <v>579</v>
      </c>
      <c r="R28" s="62">
        <v>1275</v>
      </c>
      <c r="S28" s="62">
        <v>2811</v>
      </c>
      <c r="T28" s="62">
        <v>249</v>
      </c>
      <c r="U28" s="62">
        <v>4335</v>
      </c>
      <c r="V28" s="63">
        <v>280546</v>
      </c>
      <c r="W28" s="63">
        <v>71581</v>
      </c>
      <c r="X28" s="63">
        <v>190802</v>
      </c>
      <c r="Y28" s="63">
        <v>542929</v>
      </c>
      <c r="Z28" s="64">
        <v>14345</v>
      </c>
      <c r="AA28" s="64">
        <v>155</v>
      </c>
      <c r="AB28" s="64">
        <v>269</v>
      </c>
      <c r="AC28" s="64">
        <v>14769</v>
      </c>
      <c r="AD28" s="65">
        <v>6442</v>
      </c>
      <c r="AE28" s="65">
        <v>2223</v>
      </c>
      <c r="AF28" s="65">
        <v>898</v>
      </c>
      <c r="AG28" s="65">
        <v>9563</v>
      </c>
      <c r="AH28" s="67">
        <v>1064</v>
      </c>
      <c r="AI28" s="67">
        <v>360</v>
      </c>
      <c r="AJ28" s="67">
        <v>248</v>
      </c>
      <c r="AK28" s="67">
        <v>1672</v>
      </c>
    </row>
    <row r="29" spans="1:37" s="95" customFormat="1" x14ac:dyDescent="0.25">
      <c r="A29" s="39" t="s">
        <v>22</v>
      </c>
      <c r="B29" s="84">
        <v>947641</v>
      </c>
      <c r="C29" s="84">
        <v>172010</v>
      </c>
      <c r="D29" s="85">
        <v>353671</v>
      </c>
      <c r="E29" s="86">
        <v>1473322</v>
      </c>
      <c r="F29" s="87">
        <v>161919</v>
      </c>
      <c r="G29" s="87">
        <v>4763</v>
      </c>
      <c r="H29" s="87">
        <v>2308</v>
      </c>
      <c r="I29" s="87">
        <v>168990</v>
      </c>
      <c r="J29" s="88">
        <v>391260</v>
      </c>
      <c r="K29" s="88">
        <v>89534</v>
      </c>
      <c r="L29" s="88">
        <v>137639</v>
      </c>
      <c r="M29" s="88">
        <v>618433</v>
      </c>
      <c r="N29" s="89">
        <v>42510</v>
      </c>
      <c r="O29" s="89">
        <v>121</v>
      </c>
      <c r="P29" s="89">
        <v>107</v>
      </c>
      <c r="Q29" s="89">
        <v>42738</v>
      </c>
      <c r="R29" s="90">
        <v>13086</v>
      </c>
      <c r="S29" s="90">
        <v>2811</v>
      </c>
      <c r="T29" s="90">
        <v>16850</v>
      </c>
      <c r="U29" s="90">
        <v>32747</v>
      </c>
      <c r="V29" s="91">
        <v>309912</v>
      </c>
      <c r="W29" s="91">
        <v>71845</v>
      </c>
      <c r="X29" s="91">
        <v>193810</v>
      </c>
      <c r="Y29" s="91">
        <v>575567</v>
      </c>
      <c r="Z29" s="92">
        <v>16938</v>
      </c>
      <c r="AA29" s="92">
        <v>160</v>
      </c>
      <c r="AB29" s="92">
        <v>663</v>
      </c>
      <c r="AC29" s="92">
        <v>17761</v>
      </c>
      <c r="AD29" s="93">
        <v>10438</v>
      </c>
      <c r="AE29" s="93">
        <v>2383</v>
      </c>
      <c r="AF29" s="93">
        <v>1835</v>
      </c>
      <c r="AG29" s="93">
        <v>14656</v>
      </c>
      <c r="AH29" s="94">
        <v>1578</v>
      </c>
      <c r="AI29" s="94">
        <v>393</v>
      </c>
      <c r="AJ29" s="94">
        <v>459</v>
      </c>
      <c r="AK29" s="94">
        <v>2430</v>
      </c>
    </row>
    <row r="30" spans="1:37" s="66" customFormat="1" x14ac:dyDescent="0.25">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5">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1314095</v>
      </c>
      <c r="C32" s="44">
        <v>219612</v>
      </c>
      <c r="D32" s="45">
        <v>534339</v>
      </c>
      <c r="E32" s="46">
        <v>2068046</v>
      </c>
      <c r="F32" s="59">
        <v>104292</v>
      </c>
      <c r="G32" s="59">
        <v>4411</v>
      </c>
      <c r="H32" s="59">
        <v>5540</v>
      </c>
      <c r="I32" s="59">
        <v>114243</v>
      </c>
      <c r="J32" s="60">
        <v>442002</v>
      </c>
      <c r="K32" s="60">
        <v>101095</v>
      </c>
      <c r="L32" s="60">
        <v>117016</v>
      </c>
      <c r="M32" s="60">
        <v>660113</v>
      </c>
      <c r="N32" s="61">
        <v>56644</v>
      </c>
      <c r="O32" s="61">
        <v>191</v>
      </c>
      <c r="P32" s="61">
        <v>1235</v>
      </c>
      <c r="Q32" s="61">
        <v>58070</v>
      </c>
      <c r="R32" s="62">
        <v>20941</v>
      </c>
      <c r="S32" s="62">
        <v>12419</v>
      </c>
      <c r="T32" s="62">
        <v>12221</v>
      </c>
      <c r="U32" s="62">
        <v>45581</v>
      </c>
      <c r="V32" s="63">
        <v>563416</v>
      </c>
      <c r="W32" s="63">
        <v>75432</v>
      </c>
      <c r="X32" s="63">
        <v>321960</v>
      </c>
      <c r="Y32" s="63">
        <v>960808</v>
      </c>
      <c r="Z32" s="64">
        <v>78026</v>
      </c>
      <c r="AA32" s="64">
        <v>8815</v>
      </c>
      <c r="AB32" s="64">
        <v>28453</v>
      </c>
      <c r="AC32" s="64">
        <v>115294</v>
      </c>
      <c r="AD32" s="65">
        <v>33031</v>
      </c>
      <c r="AE32" s="65">
        <v>16465</v>
      </c>
      <c r="AF32" s="65">
        <v>44141</v>
      </c>
      <c r="AG32" s="65">
        <v>93637</v>
      </c>
      <c r="AH32" s="67">
        <v>15743</v>
      </c>
      <c r="AI32" s="67">
        <v>784</v>
      </c>
      <c r="AJ32" s="67">
        <v>3773</v>
      </c>
      <c r="AK32" s="67">
        <v>20300</v>
      </c>
    </row>
    <row r="33" spans="1:50" s="66" customFormat="1" x14ac:dyDescent="0.25">
      <c r="A33" s="34" t="s">
        <v>47</v>
      </c>
      <c r="B33" s="44">
        <v>225095</v>
      </c>
      <c r="C33" s="44">
        <v>47719</v>
      </c>
      <c r="D33" s="45">
        <v>166144</v>
      </c>
      <c r="E33" s="46">
        <v>438958</v>
      </c>
      <c r="F33" s="59">
        <v>41640</v>
      </c>
      <c r="G33" s="59">
        <v>3544</v>
      </c>
      <c r="H33" s="59">
        <v>2499</v>
      </c>
      <c r="I33" s="59">
        <v>47683</v>
      </c>
      <c r="J33" s="60">
        <v>42854</v>
      </c>
      <c r="K33" s="60">
        <v>15597</v>
      </c>
      <c r="L33" s="60">
        <v>38604</v>
      </c>
      <c r="M33" s="60">
        <v>97055</v>
      </c>
      <c r="N33" s="61">
        <v>9218</v>
      </c>
      <c r="O33" s="61">
        <v>261</v>
      </c>
      <c r="P33" s="61">
        <v>510</v>
      </c>
      <c r="Q33" s="61">
        <v>9989</v>
      </c>
      <c r="R33" s="62">
        <v>3907</v>
      </c>
      <c r="S33" s="62">
        <v>5424</v>
      </c>
      <c r="T33" s="62">
        <v>4042</v>
      </c>
      <c r="U33" s="62">
        <v>13373</v>
      </c>
      <c r="V33" s="63">
        <v>42341</v>
      </c>
      <c r="W33" s="63">
        <v>5241</v>
      </c>
      <c r="X33" s="63">
        <v>45654</v>
      </c>
      <c r="Y33" s="63">
        <v>93236</v>
      </c>
      <c r="Z33" s="64">
        <v>29552</v>
      </c>
      <c r="AA33" s="64">
        <v>893</v>
      </c>
      <c r="AB33" s="64">
        <v>9978</v>
      </c>
      <c r="AC33" s="64">
        <v>40423</v>
      </c>
      <c r="AD33" s="65">
        <v>41937</v>
      </c>
      <c r="AE33" s="65">
        <v>14516</v>
      </c>
      <c r="AF33" s="65">
        <v>53892</v>
      </c>
      <c r="AG33" s="65">
        <v>110345</v>
      </c>
      <c r="AH33" s="67">
        <v>13646</v>
      </c>
      <c r="AI33" s="67">
        <v>2243</v>
      </c>
      <c r="AJ33" s="67">
        <v>10965</v>
      </c>
      <c r="AK33" s="67">
        <v>26854</v>
      </c>
    </row>
    <row r="34" spans="1:50" s="66" customFormat="1" x14ac:dyDescent="0.25">
      <c r="A34" s="34" t="s">
        <v>25</v>
      </c>
      <c r="B34" s="44">
        <v>63212</v>
      </c>
      <c r="C34" s="44">
        <v>5229</v>
      </c>
      <c r="D34" s="45">
        <v>17842</v>
      </c>
      <c r="E34" s="46">
        <v>86283</v>
      </c>
      <c r="F34" s="59">
        <v>5960</v>
      </c>
      <c r="G34" s="59">
        <v>212</v>
      </c>
      <c r="H34" s="59">
        <v>408</v>
      </c>
      <c r="I34" s="59">
        <v>6580</v>
      </c>
      <c r="J34" s="60">
        <v>11144</v>
      </c>
      <c r="K34" s="60">
        <v>1303</v>
      </c>
      <c r="L34" s="60">
        <v>2769</v>
      </c>
      <c r="M34" s="60">
        <v>15216</v>
      </c>
      <c r="N34" s="61">
        <v>11934</v>
      </c>
      <c r="O34" s="61">
        <v>1474</v>
      </c>
      <c r="P34" s="61">
        <v>396</v>
      </c>
      <c r="Q34" s="61">
        <v>13804</v>
      </c>
      <c r="R34" s="62">
        <v>762</v>
      </c>
      <c r="S34" s="62">
        <v>529</v>
      </c>
      <c r="T34" s="62">
        <v>478</v>
      </c>
      <c r="U34" s="62">
        <v>1769</v>
      </c>
      <c r="V34" s="63">
        <v>8665</v>
      </c>
      <c r="W34" s="63">
        <v>423</v>
      </c>
      <c r="X34" s="63">
        <v>3930</v>
      </c>
      <c r="Y34" s="63">
        <v>13018</v>
      </c>
      <c r="Z34" s="64">
        <v>10859</v>
      </c>
      <c r="AA34" s="64">
        <v>172</v>
      </c>
      <c r="AB34" s="64">
        <v>686</v>
      </c>
      <c r="AC34" s="64">
        <v>11717</v>
      </c>
      <c r="AD34" s="65">
        <v>12141</v>
      </c>
      <c r="AE34" s="65">
        <v>1024</v>
      </c>
      <c r="AF34" s="65">
        <v>9091</v>
      </c>
      <c r="AG34" s="65">
        <v>22256</v>
      </c>
      <c r="AH34" s="67">
        <v>1747</v>
      </c>
      <c r="AI34" s="67">
        <v>92</v>
      </c>
      <c r="AJ34" s="67">
        <v>84</v>
      </c>
      <c r="AK34" s="67">
        <v>1923</v>
      </c>
    </row>
    <row r="35" spans="1:50" s="66" customFormat="1" x14ac:dyDescent="0.25">
      <c r="A35" s="34" t="s">
        <v>26</v>
      </c>
      <c r="B35" s="44">
        <v>9437</v>
      </c>
      <c r="C35" s="44">
        <v>1121</v>
      </c>
      <c r="D35" s="45">
        <v>3600</v>
      </c>
      <c r="E35" s="46">
        <v>14158</v>
      </c>
      <c r="F35" s="59">
        <v>2488</v>
      </c>
      <c r="G35" s="59">
        <v>88</v>
      </c>
      <c r="H35" s="59">
        <v>15</v>
      </c>
      <c r="I35" s="59">
        <v>2591</v>
      </c>
      <c r="J35" s="60">
        <v>3342</v>
      </c>
      <c r="K35" s="60">
        <v>666</v>
      </c>
      <c r="L35" s="60">
        <v>74</v>
      </c>
      <c r="M35" s="60">
        <v>4082</v>
      </c>
      <c r="N35" s="61">
        <v>0</v>
      </c>
      <c r="O35" s="61">
        <v>0</v>
      </c>
      <c r="P35" s="61">
        <v>0</v>
      </c>
      <c r="Q35" s="61">
        <v>0</v>
      </c>
      <c r="R35" s="62">
        <v>52</v>
      </c>
      <c r="S35" s="62">
        <v>212</v>
      </c>
      <c r="T35" s="62">
        <v>83</v>
      </c>
      <c r="U35" s="62">
        <v>347</v>
      </c>
      <c r="V35" s="63">
        <v>1566</v>
      </c>
      <c r="W35" s="63">
        <v>95</v>
      </c>
      <c r="X35" s="63">
        <v>2294</v>
      </c>
      <c r="Y35" s="63">
        <v>3955</v>
      </c>
      <c r="Z35" s="64">
        <v>101</v>
      </c>
      <c r="AA35" s="64">
        <v>28</v>
      </c>
      <c r="AB35" s="64">
        <v>62</v>
      </c>
      <c r="AC35" s="64">
        <v>191</v>
      </c>
      <c r="AD35" s="65">
        <v>1442</v>
      </c>
      <c r="AE35" s="65">
        <v>32</v>
      </c>
      <c r="AF35" s="65">
        <v>698</v>
      </c>
      <c r="AG35" s="65">
        <v>2172</v>
      </c>
      <c r="AH35" s="67">
        <v>446</v>
      </c>
      <c r="AI35" s="67">
        <v>0</v>
      </c>
      <c r="AJ35" s="67">
        <v>374</v>
      </c>
      <c r="AK35" s="67">
        <v>820</v>
      </c>
    </row>
    <row r="36" spans="1:50" s="66" customFormat="1" x14ac:dyDescent="0.25">
      <c r="A36" s="34" t="s">
        <v>27</v>
      </c>
      <c r="B36" s="44">
        <v>35129</v>
      </c>
      <c r="C36" s="44">
        <v>6541</v>
      </c>
      <c r="D36" s="45">
        <v>40066</v>
      </c>
      <c r="E36" s="46">
        <v>81736</v>
      </c>
      <c r="F36" s="59">
        <v>7178</v>
      </c>
      <c r="G36" s="59">
        <v>283</v>
      </c>
      <c r="H36" s="59">
        <v>343</v>
      </c>
      <c r="I36" s="59">
        <v>7804</v>
      </c>
      <c r="J36" s="60">
        <v>6873</v>
      </c>
      <c r="K36" s="60">
        <v>2399</v>
      </c>
      <c r="L36" s="60">
        <v>7601</v>
      </c>
      <c r="M36" s="60">
        <v>16873</v>
      </c>
      <c r="N36" s="61">
        <v>26</v>
      </c>
      <c r="O36" s="61">
        <v>104</v>
      </c>
      <c r="P36" s="61">
        <v>97</v>
      </c>
      <c r="Q36" s="61">
        <v>227</v>
      </c>
      <c r="R36" s="62">
        <v>246</v>
      </c>
      <c r="S36" s="62">
        <v>224</v>
      </c>
      <c r="T36" s="62">
        <v>443</v>
      </c>
      <c r="U36" s="62">
        <v>913</v>
      </c>
      <c r="V36" s="63">
        <v>10001</v>
      </c>
      <c r="W36" s="63">
        <v>1998</v>
      </c>
      <c r="X36" s="63">
        <v>11233</v>
      </c>
      <c r="Y36" s="63">
        <v>23232</v>
      </c>
      <c r="Z36" s="64">
        <v>4788</v>
      </c>
      <c r="AA36" s="64">
        <v>206</v>
      </c>
      <c r="AB36" s="64">
        <v>1772</v>
      </c>
      <c r="AC36" s="64">
        <v>6766</v>
      </c>
      <c r="AD36" s="65">
        <v>4441</v>
      </c>
      <c r="AE36" s="65">
        <v>651</v>
      </c>
      <c r="AF36" s="65">
        <v>17267</v>
      </c>
      <c r="AG36" s="65">
        <v>22359</v>
      </c>
      <c r="AH36" s="67">
        <v>1576</v>
      </c>
      <c r="AI36" s="67">
        <v>676</v>
      </c>
      <c r="AJ36" s="67">
        <v>1310</v>
      </c>
      <c r="AK36" s="67">
        <v>3562</v>
      </c>
    </row>
    <row r="37" spans="1:50" s="66" customFormat="1" x14ac:dyDescent="0.25">
      <c r="A37" s="34" t="s">
        <v>28</v>
      </c>
      <c r="B37" s="44">
        <v>6116</v>
      </c>
      <c r="C37" s="44">
        <v>1915</v>
      </c>
      <c r="D37" s="45">
        <v>4325</v>
      </c>
      <c r="E37" s="46">
        <v>12356</v>
      </c>
      <c r="F37" s="59">
        <v>1215</v>
      </c>
      <c r="G37" s="59">
        <v>497</v>
      </c>
      <c r="H37" s="59">
        <v>305</v>
      </c>
      <c r="I37" s="59">
        <v>2017</v>
      </c>
      <c r="J37" s="60">
        <v>1010</v>
      </c>
      <c r="K37" s="60">
        <v>243</v>
      </c>
      <c r="L37" s="60">
        <v>1004</v>
      </c>
      <c r="M37" s="60">
        <v>2257</v>
      </c>
      <c r="N37" s="61">
        <v>164</v>
      </c>
      <c r="O37" s="61">
        <v>5</v>
      </c>
      <c r="P37" s="61">
        <v>3</v>
      </c>
      <c r="Q37" s="61">
        <v>172</v>
      </c>
      <c r="R37" s="62">
        <v>508</v>
      </c>
      <c r="S37" s="62">
        <v>6</v>
      </c>
      <c r="T37" s="62">
        <v>965</v>
      </c>
      <c r="U37" s="62">
        <v>1479</v>
      </c>
      <c r="V37" s="63">
        <v>673</v>
      </c>
      <c r="W37" s="63">
        <v>54</v>
      </c>
      <c r="X37" s="63">
        <v>985</v>
      </c>
      <c r="Y37" s="63">
        <v>1712</v>
      </c>
      <c r="Z37" s="64">
        <v>1461</v>
      </c>
      <c r="AA37" s="64">
        <v>647</v>
      </c>
      <c r="AB37" s="64">
        <v>446</v>
      </c>
      <c r="AC37" s="64">
        <v>2554</v>
      </c>
      <c r="AD37" s="65">
        <v>695</v>
      </c>
      <c r="AE37" s="65">
        <v>314</v>
      </c>
      <c r="AF37" s="65">
        <v>274</v>
      </c>
      <c r="AG37" s="65">
        <v>1283</v>
      </c>
      <c r="AH37" s="67">
        <v>390</v>
      </c>
      <c r="AI37" s="67">
        <v>149</v>
      </c>
      <c r="AJ37" s="67">
        <v>343</v>
      </c>
      <c r="AK37" s="67">
        <v>882</v>
      </c>
    </row>
    <row r="38" spans="1:50" s="66" customFormat="1" x14ac:dyDescent="0.25">
      <c r="A38" s="34" t="s">
        <v>29</v>
      </c>
      <c r="B38" s="44">
        <v>64039</v>
      </c>
      <c r="C38" s="44">
        <v>7088</v>
      </c>
      <c r="D38" s="45">
        <v>12882</v>
      </c>
      <c r="E38" s="46">
        <v>84009</v>
      </c>
      <c r="F38" s="59">
        <v>12992</v>
      </c>
      <c r="G38" s="59">
        <v>766</v>
      </c>
      <c r="H38" s="59">
        <v>315</v>
      </c>
      <c r="I38" s="59">
        <v>14073</v>
      </c>
      <c r="J38" s="60">
        <v>10304</v>
      </c>
      <c r="K38" s="60">
        <v>2304</v>
      </c>
      <c r="L38" s="60">
        <v>4118</v>
      </c>
      <c r="M38" s="60">
        <v>16726</v>
      </c>
      <c r="N38" s="61">
        <v>8606</v>
      </c>
      <c r="O38" s="61">
        <v>1079</v>
      </c>
      <c r="P38" s="61">
        <v>250</v>
      </c>
      <c r="Q38" s="61">
        <v>9935</v>
      </c>
      <c r="R38" s="62">
        <v>670</v>
      </c>
      <c r="S38" s="62">
        <v>544</v>
      </c>
      <c r="T38" s="62">
        <v>545</v>
      </c>
      <c r="U38" s="62">
        <v>1759</v>
      </c>
      <c r="V38" s="63">
        <v>9603</v>
      </c>
      <c r="W38" s="63">
        <v>1091</v>
      </c>
      <c r="X38" s="63">
        <v>2361</v>
      </c>
      <c r="Y38" s="63">
        <v>13055</v>
      </c>
      <c r="Z38" s="64">
        <v>15494</v>
      </c>
      <c r="AA38" s="64">
        <v>269</v>
      </c>
      <c r="AB38" s="64">
        <v>2537</v>
      </c>
      <c r="AC38" s="64">
        <v>18300</v>
      </c>
      <c r="AD38" s="65">
        <v>4621</v>
      </c>
      <c r="AE38" s="65">
        <v>837</v>
      </c>
      <c r="AF38" s="65">
        <v>2354</v>
      </c>
      <c r="AG38" s="65">
        <v>7812</v>
      </c>
      <c r="AH38" s="67">
        <v>1749</v>
      </c>
      <c r="AI38" s="67">
        <v>198</v>
      </c>
      <c r="AJ38" s="67">
        <v>402</v>
      </c>
      <c r="AK38" s="67">
        <v>2349</v>
      </c>
    </row>
    <row r="39" spans="1:50" s="66" customFormat="1" x14ac:dyDescent="0.25">
      <c r="A39" s="34" t="s">
        <v>52</v>
      </c>
      <c r="B39" s="44">
        <v>49036</v>
      </c>
      <c r="C39" s="44">
        <v>8436</v>
      </c>
      <c r="D39" s="45">
        <v>7150</v>
      </c>
      <c r="E39" s="46">
        <v>64622</v>
      </c>
      <c r="F39" s="59">
        <v>3609</v>
      </c>
      <c r="G39" s="59">
        <v>51</v>
      </c>
      <c r="H39" s="59">
        <v>81</v>
      </c>
      <c r="I39" s="59">
        <v>3741</v>
      </c>
      <c r="J39" s="60">
        <v>27607</v>
      </c>
      <c r="K39" s="60">
        <v>3563</v>
      </c>
      <c r="L39" s="60">
        <v>2780</v>
      </c>
      <c r="M39" s="60">
        <v>33950</v>
      </c>
      <c r="N39" s="61">
        <v>4037</v>
      </c>
      <c r="O39" s="61">
        <v>3202</v>
      </c>
      <c r="P39" s="61">
        <v>2</v>
      </c>
      <c r="Q39" s="61">
        <v>7241</v>
      </c>
      <c r="R39" s="62">
        <v>1969</v>
      </c>
      <c r="S39" s="62">
        <v>1</v>
      </c>
      <c r="T39" s="62">
        <v>0</v>
      </c>
      <c r="U39" s="62">
        <v>1970</v>
      </c>
      <c r="V39" s="63">
        <v>6808</v>
      </c>
      <c r="W39" s="63">
        <v>747</v>
      </c>
      <c r="X39" s="63">
        <v>2779</v>
      </c>
      <c r="Y39" s="63">
        <v>10334</v>
      </c>
      <c r="Z39" s="64">
        <v>1409</v>
      </c>
      <c r="AA39" s="64">
        <v>20</v>
      </c>
      <c r="AB39" s="64">
        <v>997</v>
      </c>
      <c r="AC39" s="64">
        <v>2426</v>
      </c>
      <c r="AD39" s="65">
        <v>3026</v>
      </c>
      <c r="AE39" s="65">
        <v>840</v>
      </c>
      <c r="AF39" s="65">
        <v>452</v>
      </c>
      <c r="AG39" s="65">
        <v>4318</v>
      </c>
      <c r="AH39" s="67">
        <v>571</v>
      </c>
      <c r="AI39" s="67">
        <v>12</v>
      </c>
      <c r="AJ39" s="67">
        <v>59</v>
      </c>
      <c r="AK39" s="67">
        <v>642</v>
      </c>
    </row>
    <row r="40" spans="1:50" s="66" customFormat="1" x14ac:dyDescent="0.25">
      <c r="A40" s="34" t="s">
        <v>30</v>
      </c>
      <c r="B40" s="44">
        <v>286568</v>
      </c>
      <c r="C40" s="44">
        <v>54826</v>
      </c>
      <c r="D40" s="45">
        <v>142805</v>
      </c>
      <c r="E40" s="46">
        <v>484199</v>
      </c>
      <c r="F40" s="59">
        <v>39538</v>
      </c>
      <c r="G40" s="59">
        <v>4114</v>
      </c>
      <c r="H40" s="59">
        <v>5320</v>
      </c>
      <c r="I40" s="59">
        <v>48972</v>
      </c>
      <c r="J40" s="60">
        <v>65305</v>
      </c>
      <c r="K40" s="60">
        <v>18282</v>
      </c>
      <c r="L40" s="60">
        <v>35838</v>
      </c>
      <c r="M40" s="60">
        <v>119425</v>
      </c>
      <c r="N40" s="61">
        <v>14942</v>
      </c>
      <c r="O40" s="61">
        <v>1255</v>
      </c>
      <c r="P40" s="61">
        <v>896</v>
      </c>
      <c r="Q40" s="61">
        <v>17093</v>
      </c>
      <c r="R40" s="62">
        <v>5380</v>
      </c>
      <c r="S40" s="62">
        <v>1504</v>
      </c>
      <c r="T40" s="62">
        <v>2713</v>
      </c>
      <c r="U40" s="62">
        <v>9597</v>
      </c>
      <c r="V40" s="63">
        <v>51592</v>
      </c>
      <c r="W40" s="63">
        <v>16103</v>
      </c>
      <c r="X40" s="63">
        <v>29813</v>
      </c>
      <c r="Y40" s="63">
        <v>97508</v>
      </c>
      <c r="Z40" s="64">
        <v>49947</v>
      </c>
      <c r="AA40" s="64">
        <v>2778</v>
      </c>
      <c r="AB40" s="64">
        <v>14013</v>
      </c>
      <c r="AC40" s="64">
        <v>66738</v>
      </c>
      <c r="AD40" s="65">
        <v>39515</v>
      </c>
      <c r="AE40" s="65">
        <v>8579</v>
      </c>
      <c r="AF40" s="65">
        <v>44999</v>
      </c>
      <c r="AG40" s="65">
        <v>93093</v>
      </c>
      <c r="AH40" s="67">
        <v>20349</v>
      </c>
      <c r="AI40" s="67">
        <v>2211</v>
      </c>
      <c r="AJ40" s="67">
        <v>9213</v>
      </c>
      <c r="AK40" s="67">
        <v>31773</v>
      </c>
    </row>
    <row r="41" spans="1:50" s="95" customFormat="1" x14ac:dyDescent="0.25">
      <c r="A41" s="39" t="s">
        <v>31</v>
      </c>
      <c r="B41" s="84">
        <v>2052727</v>
      </c>
      <c r="C41" s="84">
        <v>352487</v>
      </c>
      <c r="D41" s="85">
        <v>929153</v>
      </c>
      <c r="E41" s="86">
        <v>3334367</v>
      </c>
      <c r="F41" s="87">
        <v>218912</v>
      </c>
      <c r="G41" s="87">
        <v>13966</v>
      </c>
      <c r="H41" s="87">
        <v>14826</v>
      </c>
      <c r="I41" s="87">
        <v>247704</v>
      </c>
      <c r="J41" s="88">
        <v>610441</v>
      </c>
      <c r="K41" s="88">
        <v>145452</v>
      </c>
      <c r="L41" s="88">
        <v>209804</v>
      </c>
      <c r="M41" s="88">
        <v>965697</v>
      </c>
      <c r="N41" s="89">
        <v>105571</v>
      </c>
      <c r="O41" s="89">
        <v>7571</v>
      </c>
      <c r="P41" s="89">
        <v>3389</v>
      </c>
      <c r="Q41" s="89">
        <v>116531</v>
      </c>
      <c r="R41" s="90">
        <v>34435</v>
      </c>
      <c r="S41" s="90">
        <v>20863</v>
      </c>
      <c r="T41" s="90">
        <v>21490</v>
      </c>
      <c r="U41" s="90">
        <v>76788</v>
      </c>
      <c r="V41" s="91">
        <v>694665</v>
      </c>
      <c r="W41" s="91">
        <v>101184</v>
      </c>
      <c r="X41" s="91">
        <v>421009</v>
      </c>
      <c r="Y41" s="91">
        <v>1216858</v>
      </c>
      <c r="Z41" s="92">
        <v>191637</v>
      </c>
      <c r="AA41" s="92">
        <v>13828</v>
      </c>
      <c r="AB41" s="92">
        <v>58944</v>
      </c>
      <c r="AC41" s="92">
        <v>264409</v>
      </c>
      <c r="AD41" s="93">
        <v>140849</v>
      </c>
      <c r="AE41" s="93">
        <v>43258</v>
      </c>
      <c r="AF41" s="93">
        <v>173168</v>
      </c>
      <c r="AG41" s="93">
        <v>357275</v>
      </c>
      <c r="AH41" s="94">
        <v>56217</v>
      </c>
      <c r="AI41" s="94">
        <v>6365</v>
      </c>
      <c r="AJ41" s="94">
        <v>26523</v>
      </c>
      <c r="AK41" s="94">
        <v>89105</v>
      </c>
    </row>
    <row r="42" spans="1:50" s="66" customFormat="1" x14ac:dyDescent="0.25">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x14ac:dyDescent="0.25">
      <c r="A43" s="39" t="s">
        <v>32</v>
      </c>
      <c r="B43" s="44">
        <v>129833</v>
      </c>
      <c r="C43" s="44">
        <v>26279</v>
      </c>
      <c r="D43" s="45">
        <v>36038</v>
      </c>
      <c r="E43" s="46">
        <v>192150</v>
      </c>
      <c r="F43" s="59">
        <v>30488</v>
      </c>
      <c r="G43" s="59">
        <v>369</v>
      </c>
      <c r="H43" s="59">
        <v>-782</v>
      </c>
      <c r="I43" s="59">
        <v>30075</v>
      </c>
      <c r="J43" s="60">
        <v>50247</v>
      </c>
      <c r="K43" s="60">
        <v>10791</v>
      </c>
      <c r="L43" s="60">
        <v>-2471</v>
      </c>
      <c r="M43" s="60">
        <v>58567</v>
      </c>
      <c r="N43" s="61">
        <v>-12957</v>
      </c>
      <c r="O43" s="61">
        <v>623</v>
      </c>
      <c r="P43" s="61">
        <v>753</v>
      </c>
      <c r="Q43" s="61">
        <v>-11581</v>
      </c>
      <c r="R43" s="62">
        <v>-340</v>
      </c>
      <c r="S43" s="62">
        <v>764</v>
      </c>
      <c r="T43" s="62">
        <v>1309</v>
      </c>
      <c r="U43" s="62">
        <v>1733</v>
      </c>
      <c r="V43" s="63">
        <v>20625</v>
      </c>
      <c r="W43" s="63">
        <v>5871</v>
      </c>
      <c r="X43" s="63">
        <v>18101</v>
      </c>
      <c r="Y43" s="63">
        <v>44597</v>
      </c>
      <c r="Z43" s="64">
        <v>7242</v>
      </c>
      <c r="AA43" s="64">
        <v>1172</v>
      </c>
      <c r="AB43" s="64">
        <v>4944</v>
      </c>
      <c r="AC43" s="64">
        <v>13358</v>
      </c>
      <c r="AD43" s="65">
        <v>29264</v>
      </c>
      <c r="AE43" s="65">
        <v>5318</v>
      </c>
      <c r="AF43" s="65">
        <v>9885</v>
      </c>
      <c r="AG43" s="65">
        <v>44467</v>
      </c>
      <c r="AH43" s="67">
        <v>5264</v>
      </c>
      <c r="AI43" s="67">
        <v>1371</v>
      </c>
      <c r="AJ43" s="67">
        <v>4299</v>
      </c>
      <c r="AK43" s="67">
        <v>10934</v>
      </c>
    </row>
    <row r="44" spans="1:50" s="66" customFormat="1" x14ac:dyDescent="0.25">
      <c r="A44" s="39" t="s">
        <v>48</v>
      </c>
      <c r="B44" s="44">
        <v>27840</v>
      </c>
      <c r="C44" s="44">
        <v>3741</v>
      </c>
      <c r="D44" s="45">
        <v>11709</v>
      </c>
      <c r="E44" s="46">
        <v>43290</v>
      </c>
      <c r="F44" s="59">
        <v>6823</v>
      </c>
      <c r="G44" s="59">
        <v>208</v>
      </c>
      <c r="H44" s="59">
        <v>472</v>
      </c>
      <c r="I44" s="59">
        <v>7503</v>
      </c>
      <c r="J44" s="60">
        <v>5716</v>
      </c>
      <c r="K44" s="60">
        <v>1422</v>
      </c>
      <c r="L44" s="60">
        <v>2337</v>
      </c>
      <c r="M44" s="60">
        <v>9475</v>
      </c>
      <c r="N44" s="61">
        <v>427</v>
      </c>
      <c r="O44" s="61">
        <v>140</v>
      </c>
      <c r="P44" s="61">
        <v>238</v>
      </c>
      <c r="Q44" s="61">
        <v>805</v>
      </c>
      <c r="R44" s="62">
        <v>303</v>
      </c>
      <c r="S44" s="62">
        <v>114</v>
      </c>
      <c r="T44" s="62">
        <v>113</v>
      </c>
      <c r="U44" s="62">
        <v>530</v>
      </c>
      <c r="V44" s="63">
        <v>6037</v>
      </c>
      <c r="W44" s="63">
        <v>1170</v>
      </c>
      <c r="X44" s="63">
        <v>1639</v>
      </c>
      <c r="Y44" s="63">
        <v>8846</v>
      </c>
      <c r="Z44" s="64">
        <v>3896</v>
      </c>
      <c r="AA44" s="64">
        <v>83</v>
      </c>
      <c r="AB44" s="64">
        <v>324</v>
      </c>
      <c r="AC44" s="64">
        <v>4303</v>
      </c>
      <c r="AD44" s="65">
        <v>3401</v>
      </c>
      <c r="AE44" s="65">
        <v>462</v>
      </c>
      <c r="AF44" s="65">
        <v>6179</v>
      </c>
      <c r="AG44" s="65">
        <v>10042</v>
      </c>
      <c r="AH44" s="67">
        <v>1237</v>
      </c>
      <c r="AI44" s="67">
        <v>142</v>
      </c>
      <c r="AJ44" s="67">
        <v>407</v>
      </c>
      <c r="AK44" s="67">
        <v>1786</v>
      </c>
    </row>
    <row r="45" spans="1:50" s="66" customFormat="1" x14ac:dyDescent="0.25">
      <c r="A45" s="39" t="s">
        <v>33</v>
      </c>
      <c r="B45" s="44">
        <v>19666</v>
      </c>
      <c r="C45" s="44">
        <v>9998</v>
      </c>
      <c r="D45" s="45">
        <v>1858</v>
      </c>
      <c r="E45" s="46">
        <v>31522</v>
      </c>
      <c r="F45" s="59">
        <v>6631</v>
      </c>
      <c r="G45" s="59">
        <v>13</v>
      </c>
      <c r="H45" s="59">
        <v>17</v>
      </c>
      <c r="I45" s="59">
        <v>6661</v>
      </c>
      <c r="J45" s="60">
        <v>4907</v>
      </c>
      <c r="K45" s="60">
        <v>5644</v>
      </c>
      <c r="L45" s="60">
        <v>327</v>
      </c>
      <c r="M45" s="60">
        <v>10878</v>
      </c>
      <c r="N45" s="61">
        <v>0</v>
      </c>
      <c r="O45" s="61">
        <v>2189</v>
      </c>
      <c r="P45" s="61">
        <v>0</v>
      </c>
      <c r="Q45" s="61">
        <v>2189</v>
      </c>
      <c r="R45" s="62">
        <v>138</v>
      </c>
      <c r="S45" s="62">
        <v>0</v>
      </c>
      <c r="T45" s="62">
        <v>358</v>
      </c>
      <c r="U45" s="62">
        <v>496</v>
      </c>
      <c r="V45" s="63">
        <v>2166</v>
      </c>
      <c r="W45" s="63">
        <v>126</v>
      </c>
      <c r="X45" s="63">
        <v>0</v>
      </c>
      <c r="Y45" s="63">
        <v>2292</v>
      </c>
      <c r="Z45" s="64">
        <v>2140</v>
      </c>
      <c r="AA45" s="64">
        <v>117</v>
      </c>
      <c r="AB45" s="64">
        <v>1</v>
      </c>
      <c r="AC45" s="64">
        <v>2258</v>
      </c>
      <c r="AD45" s="65">
        <v>3040</v>
      </c>
      <c r="AE45" s="65">
        <v>1658</v>
      </c>
      <c r="AF45" s="65">
        <v>158</v>
      </c>
      <c r="AG45" s="65">
        <v>4856</v>
      </c>
      <c r="AH45" s="67">
        <v>644</v>
      </c>
      <c r="AI45" s="67">
        <v>251</v>
      </c>
      <c r="AJ45" s="67">
        <v>997</v>
      </c>
      <c r="AK45" s="67">
        <v>1892</v>
      </c>
    </row>
    <row r="46" spans="1:50" s="66" customFormat="1" x14ac:dyDescent="0.25">
      <c r="A46" s="39" t="s">
        <v>49</v>
      </c>
      <c r="B46" s="44">
        <v>2816696</v>
      </c>
      <c r="C46" s="44">
        <v>221359</v>
      </c>
      <c r="D46" s="45">
        <v>543878</v>
      </c>
      <c r="E46" s="46">
        <v>3581933</v>
      </c>
      <c r="F46" s="59">
        <v>581445</v>
      </c>
      <c r="G46" s="59">
        <v>20679</v>
      </c>
      <c r="H46" s="59">
        <v>19515</v>
      </c>
      <c r="I46" s="59">
        <v>621639</v>
      </c>
      <c r="J46" s="60">
        <v>421706</v>
      </c>
      <c r="K46" s="60">
        <v>69376</v>
      </c>
      <c r="L46" s="60">
        <v>142665</v>
      </c>
      <c r="M46" s="60">
        <v>633747</v>
      </c>
      <c r="N46" s="61">
        <v>779061</v>
      </c>
      <c r="O46" s="61">
        <v>46672</v>
      </c>
      <c r="P46" s="61">
        <v>12025</v>
      </c>
      <c r="Q46" s="61">
        <v>837758</v>
      </c>
      <c r="R46" s="62">
        <v>16869</v>
      </c>
      <c r="S46" s="62">
        <v>4890</v>
      </c>
      <c r="T46" s="62">
        <v>11153</v>
      </c>
      <c r="U46" s="62">
        <v>32912</v>
      </c>
      <c r="V46" s="63">
        <v>189304</v>
      </c>
      <c r="W46" s="63">
        <v>17520</v>
      </c>
      <c r="X46" s="63">
        <v>77843</v>
      </c>
      <c r="Y46" s="63">
        <v>284667</v>
      </c>
      <c r="Z46" s="64">
        <v>609095</v>
      </c>
      <c r="AA46" s="64">
        <v>6714</v>
      </c>
      <c r="AB46" s="64">
        <v>44862</v>
      </c>
      <c r="AC46" s="64">
        <v>660671</v>
      </c>
      <c r="AD46" s="65">
        <v>166822</v>
      </c>
      <c r="AE46" s="65">
        <v>49115</v>
      </c>
      <c r="AF46" s="65">
        <v>213914</v>
      </c>
      <c r="AG46" s="65">
        <v>429851</v>
      </c>
      <c r="AH46" s="67">
        <v>52394</v>
      </c>
      <c r="AI46" s="67">
        <v>6393</v>
      </c>
      <c r="AJ46" s="67">
        <v>21901</v>
      </c>
      <c r="AK46" s="67">
        <v>80688</v>
      </c>
    </row>
    <row r="47" spans="1:50" s="66" customFormat="1" x14ac:dyDescent="0.25">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14" t="s">
        <v>87</v>
      </c>
      <c r="B49" s="114"/>
      <c r="AL49" s="66"/>
      <c r="AM49" s="66"/>
      <c r="AN49" s="66"/>
      <c r="AO49" s="66"/>
      <c r="AP49" s="66"/>
      <c r="AQ49" s="66"/>
      <c r="AR49" s="66"/>
      <c r="AS49" s="66"/>
      <c r="AT49" s="66"/>
      <c r="AU49" s="66"/>
      <c r="AV49" s="66"/>
    </row>
    <row r="50" spans="1:48" x14ac:dyDescent="0.25">
      <c r="A50" s="114" t="s">
        <v>50</v>
      </c>
      <c r="B50" s="114"/>
      <c r="C50" s="114"/>
      <c r="D50" s="114"/>
      <c r="E50" s="114"/>
    </row>
    <row r="51" spans="1:48" x14ac:dyDescent="0.25">
      <c r="A51" s="26" t="s">
        <v>78</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L10:AX43 C49:AG49 A1:IV8 A51:AG65531 F50:AG50 A49 A10:M10 R10:AG42 N10:Q33 N35:Q42 AH11:AK42 A20:M42 A11:A19 F11:M19 A45:AG48 AL12:AU47 AV11:AX47 AY45:IV65531 AH46:AX65531">
    <cfRule type="cellIs" dxfId="21" priority="6" stopIfTrue="1" operator="lessThan">
      <formula>0</formula>
    </cfRule>
  </conditionalFormatting>
  <conditionalFormatting sqref="AH10:AK10">
    <cfRule type="cellIs" dxfId="20" priority="5" stopIfTrue="1" operator="lessThan">
      <formula>0</formula>
    </cfRule>
  </conditionalFormatting>
  <conditionalFormatting sqref="D32:D41">
    <cfRule type="cellIs" dxfId="19" priority="4" stopIfTrue="1" operator="lessThan">
      <formula>0</formula>
    </cfRule>
  </conditionalFormatting>
  <conditionalFormatting sqref="D43:D46">
    <cfRule type="cellIs" dxfId="18" priority="2"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view="pageBreakPreview" zoomScaleSheetLayoutView="100" workbookViewId="0">
      <pane xSplit="1" topLeftCell="B1" activePane="topRight" state="frozen"/>
      <selection sqref="A1:AK56"/>
      <selection pane="topRight" activeCell="D44" sqref="D44"/>
    </sheetView>
  </sheetViews>
  <sheetFormatPr defaultRowHeight="12.6" x14ac:dyDescent="0.25"/>
  <cols>
    <col min="1" max="1" width="71.5546875" customWidth="1"/>
    <col min="2" max="2" width="12.44140625" bestFit="1" customWidth="1"/>
    <col min="3" max="4" width="12.5546875" bestFit="1" customWidth="1"/>
    <col min="5" max="5" width="13.5546875" bestFit="1" customWidth="1"/>
    <col min="6" max="6" width="12.44140625" bestFit="1" customWidth="1"/>
    <col min="7" max="7" width="15.44140625" customWidth="1"/>
    <col min="8" max="8" width="13.44140625" customWidth="1"/>
    <col min="9" max="9" width="13.5546875" bestFit="1" customWidth="1"/>
    <col min="10" max="10" width="12.44140625" bestFit="1" customWidth="1"/>
    <col min="11" max="11" width="14.21875" customWidth="1"/>
    <col min="12" max="12" width="13.44140625" customWidth="1"/>
    <col min="13" max="15" width="13.5546875" bestFit="1" customWidth="1"/>
    <col min="16" max="16" width="13.44140625" customWidth="1"/>
    <col min="17" max="18" width="13.5546875" bestFit="1" customWidth="1"/>
    <col min="19" max="19" width="13.5546875" customWidth="1"/>
    <col min="20" max="20" width="13.21875" bestFit="1" customWidth="1"/>
    <col min="21" max="21" width="13.5546875" bestFit="1" customWidth="1"/>
    <col min="22" max="24" width="12.44140625" bestFit="1" customWidth="1"/>
    <col min="25" max="26" width="13.5546875" bestFit="1" customWidth="1"/>
    <col min="27" max="27" width="13.44140625" customWidth="1"/>
    <col min="28" max="28" width="13.5546875" customWidth="1"/>
    <col min="29" max="30" width="13.5546875" bestFit="1" customWidth="1"/>
    <col min="31" max="31" width="13.5546875" customWidth="1"/>
    <col min="32" max="32" width="13.44140625" customWidth="1"/>
    <col min="33" max="34" width="13.5546875" bestFit="1" customWidth="1"/>
    <col min="35" max="35" width="13.44140625" customWidth="1"/>
    <col min="36" max="36" width="13.5546875" customWidth="1"/>
    <col min="37" max="37" width="13.5546875" bestFit="1" customWidth="1"/>
  </cols>
  <sheetData>
    <row r="1" spans="1:37" ht="15.6" x14ac:dyDescent="0.3">
      <c r="A1" s="115" t="s">
        <v>44</v>
      </c>
      <c r="B1" s="115"/>
      <c r="C1" s="21"/>
      <c r="D1" s="21"/>
      <c r="E1" s="21"/>
    </row>
    <row r="2" spans="1:37" ht="15.75" customHeight="1" x14ac:dyDescent="0.3">
      <c r="A2" s="126" t="s">
        <v>88</v>
      </c>
      <c r="B2" s="126"/>
      <c r="C2" s="22"/>
      <c r="D2" s="22"/>
      <c r="E2" s="22"/>
      <c r="F2" s="22"/>
      <c r="G2" s="22"/>
      <c r="H2" s="22"/>
    </row>
    <row r="3" spans="1:37" ht="10.5" customHeight="1" x14ac:dyDescent="0.3">
      <c r="A3" s="23"/>
      <c r="B3" s="23"/>
      <c r="C3" s="23"/>
      <c r="D3" s="23"/>
      <c r="E3" s="23"/>
    </row>
    <row r="4" spans="1:37" ht="15.6" x14ac:dyDescent="0.25">
      <c r="A4" s="120" t="s">
        <v>51</v>
      </c>
      <c r="B4" s="120"/>
      <c r="C4" s="31"/>
      <c r="D4" s="31"/>
      <c r="E4" s="24"/>
    </row>
    <row r="6" spans="1:37" s="6" customFormat="1" ht="30.75" customHeight="1" x14ac:dyDescent="0.25">
      <c r="A6" s="123" t="s">
        <v>34</v>
      </c>
      <c r="B6" s="123" t="s">
        <v>35</v>
      </c>
      <c r="C6" s="123"/>
      <c r="D6" s="123"/>
      <c r="E6" s="123"/>
      <c r="F6" s="124" t="s">
        <v>36</v>
      </c>
      <c r="G6" s="124"/>
      <c r="H6" s="124"/>
      <c r="I6" s="124"/>
      <c r="J6" s="125" t="s">
        <v>37</v>
      </c>
      <c r="K6" s="125"/>
      <c r="L6" s="125"/>
      <c r="M6" s="125"/>
      <c r="N6" s="121" t="s">
        <v>38</v>
      </c>
      <c r="O6" s="121"/>
      <c r="P6" s="121"/>
      <c r="Q6" s="121"/>
      <c r="R6" s="122" t="s">
        <v>39</v>
      </c>
      <c r="S6" s="122"/>
      <c r="T6" s="122"/>
      <c r="U6" s="122"/>
      <c r="V6" s="118" t="s">
        <v>46</v>
      </c>
      <c r="W6" s="118"/>
      <c r="X6" s="118"/>
      <c r="Y6" s="118"/>
      <c r="Z6" s="119" t="s">
        <v>40</v>
      </c>
      <c r="AA6" s="119"/>
      <c r="AB6" s="119"/>
      <c r="AC6" s="119"/>
      <c r="AD6" s="116" t="s">
        <v>41</v>
      </c>
      <c r="AE6" s="116"/>
      <c r="AF6" s="116"/>
      <c r="AG6" s="116"/>
      <c r="AH6" s="154" t="s">
        <v>42</v>
      </c>
      <c r="AI6" s="154"/>
      <c r="AJ6" s="154"/>
      <c r="AK6" s="154"/>
    </row>
    <row r="7" spans="1:37" s="6" customFormat="1" ht="13.2" x14ac:dyDescent="0.25">
      <c r="A7" s="123"/>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5">
      <c r="A8" s="16" t="s">
        <v>43</v>
      </c>
      <c r="B8" s="49"/>
      <c r="C8" s="49"/>
      <c r="D8" s="49"/>
      <c r="E8" s="49"/>
      <c r="F8" s="112" t="s">
        <v>65</v>
      </c>
      <c r="G8" s="112" t="s">
        <v>66</v>
      </c>
      <c r="H8" s="112" t="s">
        <v>67</v>
      </c>
      <c r="I8" s="107"/>
      <c r="J8" s="17" t="s">
        <v>68</v>
      </c>
      <c r="K8" s="17" t="s">
        <v>69</v>
      </c>
      <c r="L8" s="17" t="s">
        <v>70</v>
      </c>
      <c r="M8" s="17"/>
      <c r="N8" s="110" t="s">
        <v>68</v>
      </c>
      <c r="O8" s="110" t="s">
        <v>69</v>
      </c>
      <c r="P8" s="110" t="s">
        <v>70</v>
      </c>
      <c r="Q8" s="105"/>
      <c r="R8" s="111" t="s">
        <v>71</v>
      </c>
      <c r="S8" s="111" t="s">
        <v>72</v>
      </c>
      <c r="T8" s="111" t="s">
        <v>73</v>
      </c>
      <c r="U8" s="106"/>
      <c r="V8" s="18"/>
      <c r="W8" s="18"/>
      <c r="X8" s="18"/>
      <c r="Y8" s="18"/>
      <c r="Z8" s="19" t="s">
        <v>71</v>
      </c>
      <c r="AA8" s="19" t="s">
        <v>74</v>
      </c>
      <c r="AB8" s="19" t="s">
        <v>70</v>
      </c>
      <c r="AC8" s="19"/>
      <c r="AD8" s="108" t="s">
        <v>71</v>
      </c>
      <c r="AE8" s="108" t="s">
        <v>74</v>
      </c>
      <c r="AF8" s="108" t="s">
        <v>70</v>
      </c>
      <c r="AG8" s="103"/>
      <c r="AH8" s="109" t="s">
        <v>75</v>
      </c>
      <c r="AI8" s="109" t="s">
        <v>76</v>
      </c>
      <c r="AJ8" s="109" t="s">
        <v>73</v>
      </c>
      <c r="AK8" s="104"/>
    </row>
    <row r="9" spans="1:37" s="79" customFormat="1" ht="13.2" x14ac:dyDescent="0.25">
      <c r="A9" s="78"/>
      <c r="B9" s="139" t="s">
        <v>53</v>
      </c>
      <c r="C9" s="140"/>
      <c r="D9" s="140"/>
      <c r="E9" s="141"/>
      <c r="F9" s="142" t="s">
        <v>53</v>
      </c>
      <c r="G9" s="143"/>
      <c r="H9" s="143"/>
      <c r="I9" s="144"/>
      <c r="J9" s="145" t="s">
        <v>53</v>
      </c>
      <c r="K9" s="146"/>
      <c r="L9" s="146"/>
      <c r="M9" s="147"/>
      <c r="N9" s="148" t="s">
        <v>53</v>
      </c>
      <c r="O9" s="149"/>
      <c r="P9" s="149"/>
      <c r="Q9" s="150"/>
      <c r="R9" s="151" t="s">
        <v>53</v>
      </c>
      <c r="S9" s="152"/>
      <c r="T9" s="152"/>
      <c r="U9" s="153"/>
      <c r="V9" s="127" t="s">
        <v>53</v>
      </c>
      <c r="W9" s="128"/>
      <c r="X9" s="128"/>
      <c r="Y9" s="129"/>
      <c r="Z9" s="130" t="s">
        <v>53</v>
      </c>
      <c r="AA9" s="131"/>
      <c r="AB9" s="131"/>
      <c r="AC9" s="132"/>
      <c r="AD9" s="133" t="s">
        <v>53</v>
      </c>
      <c r="AE9" s="134"/>
      <c r="AF9" s="134"/>
      <c r="AG9" s="135"/>
      <c r="AH9" s="136" t="s">
        <v>53</v>
      </c>
      <c r="AI9" s="137"/>
      <c r="AJ9" s="137"/>
      <c r="AK9" s="138"/>
    </row>
    <row r="10" spans="1:37" ht="13.2" x14ac:dyDescent="0.25">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ht="13.2" x14ac:dyDescent="0.25">
      <c r="A11" s="34" t="s">
        <v>6</v>
      </c>
      <c r="B11" s="44">
        <v>2137604</v>
      </c>
      <c r="C11" s="44">
        <v>358938</v>
      </c>
      <c r="D11" s="45">
        <v>923331</v>
      </c>
      <c r="E11" s="46">
        <v>3419873</v>
      </c>
      <c r="F11" s="59">
        <v>255573</v>
      </c>
      <c r="G11" s="59">
        <v>14994</v>
      </c>
      <c r="H11" s="59">
        <v>11283</v>
      </c>
      <c r="I11" s="59">
        <v>281850</v>
      </c>
      <c r="J11" s="60">
        <v>633445</v>
      </c>
      <c r="K11" s="60">
        <v>144018</v>
      </c>
      <c r="L11" s="60">
        <v>205666</v>
      </c>
      <c r="M11" s="60">
        <v>983129</v>
      </c>
      <c r="N11" s="61">
        <v>101018</v>
      </c>
      <c r="O11" s="61">
        <v>6968</v>
      </c>
      <c r="P11" s="61">
        <v>4121</v>
      </c>
      <c r="Q11" s="61">
        <v>112107</v>
      </c>
      <c r="R11" s="62">
        <v>34035</v>
      </c>
      <c r="S11" s="62">
        <v>20867</v>
      </c>
      <c r="T11" s="62">
        <v>22436</v>
      </c>
      <c r="U11" s="62">
        <v>77338</v>
      </c>
      <c r="V11" s="40">
        <v>710235</v>
      </c>
      <c r="W11" s="40">
        <v>102475</v>
      </c>
      <c r="X11" s="40">
        <v>420245</v>
      </c>
      <c r="Y11" s="40">
        <v>1232955</v>
      </c>
      <c r="Z11" s="35">
        <v>192881</v>
      </c>
      <c r="AA11" s="35">
        <v>15301</v>
      </c>
      <c r="AB11" s="35">
        <v>59798</v>
      </c>
      <c r="AC11" s="35">
        <v>267980</v>
      </c>
      <c r="AD11" s="36">
        <v>152078</v>
      </c>
      <c r="AE11" s="36">
        <v>48821</v>
      </c>
      <c r="AF11" s="36">
        <v>171676</v>
      </c>
      <c r="AG11" s="36">
        <v>372575</v>
      </c>
      <c r="AH11" s="37">
        <v>58339</v>
      </c>
      <c r="AI11" s="37">
        <v>5494</v>
      </c>
      <c r="AJ11" s="37">
        <v>28106</v>
      </c>
      <c r="AK11" s="37">
        <v>91939</v>
      </c>
    </row>
    <row r="12" spans="1:37" s="38" customFormat="1" ht="13.2" x14ac:dyDescent="0.25">
      <c r="A12" s="34" t="s">
        <v>7</v>
      </c>
      <c r="B12" s="44">
        <v>17608</v>
      </c>
      <c r="C12" s="44">
        <v>2297</v>
      </c>
      <c r="D12" s="45">
        <v>6003</v>
      </c>
      <c r="E12" s="46">
        <v>25908</v>
      </c>
      <c r="F12" s="59">
        <v>3999</v>
      </c>
      <c r="G12" s="59">
        <v>125</v>
      </c>
      <c r="H12" s="59">
        <v>157</v>
      </c>
      <c r="I12" s="59">
        <v>4281</v>
      </c>
      <c r="J12" s="60">
        <v>3451</v>
      </c>
      <c r="K12" s="60">
        <v>974</v>
      </c>
      <c r="L12" s="60">
        <v>1306</v>
      </c>
      <c r="M12" s="60">
        <v>5731</v>
      </c>
      <c r="N12" s="61">
        <v>2001</v>
      </c>
      <c r="O12" s="61">
        <v>278</v>
      </c>
      <c r="P12" s="61">
        <v>156</v>
      </c>
      <c r="Q12" s="61">
        <v>2435</v>
      </c>
      <c r="R12" s="62">
        <v>451</v>
      </c>
      <c r="S12" s="62">
        <v>44</v>
      </c>
      <c r="T12" s="62">
        <v>230</v>
      </c>
      <c r="U12" s="62">
        <v>725</v>
      </c>
      <c r="V12" s="40">
        <v>3921</v>
      </c>
      <c r="W12" s="40">
        <v>737</v>
      </c>
      <c r="X12" s="40">
        <v>3810</v>
      </c>
      <c r="Y12" s="40">
        <v>8468</v>
      </c>
      <c r="Z12" s="35">
        <v>2447</v>
      </c>
      <c r="AA12" s="35">
        <v>45</v>
      </c>
      <c r="AB12" s="35">
        <v>180</v>
      </c>
      <c r="AC12" s="35">
        <v>2672</v>
      </c>
      <c r="AD12" s="36">
        <v>0</v>
      </c>
      <c r="AE12" s="36">
        <v>0</v>
      </c>
      <c r="AF12" s="36">
        <v>0</v>
      </c>
      <c r="AG12" s="36">
        <v>0</v>
      </c>
      <c r="AH12" s="37">
        <v>1338</v>
      </c>
      <c r="AI12" s="37">
        <v>94</v>
      </c>
      <c r="AJ12" s="37">
        <v>164</v>
      </c>
      <c r="AK12" s="37">
        <v>1596</v>
      </c>
    </row>
    <row r="13" spans="1:37" s="38" customFormat="1" ht="13.2" x14ac:dyDescent="0.25">
      <c r="A13" s="34" t="s">
        <v>8</v>
      </c>
      <c r="B13" s="44">
        <v>16408</v>
      </c>
      <c r="C13" s="44">
        <v>237</v>
      </c>
      <c r="D13" s="45">
        <v>915</v>
      </c>
      <c r="E13" s="46">
        <v>17560</v>
      </c>
      <c r="F13" s="59">
        <v>3890</v>
      </c>
      <c r="G13" s="59">
        <v>64</v>
      </c>
      <c r="H13" s="59">
        <v>2</v>
      </c>
      <c r="I13" s="59">
        <v>3956</v>
      </c>
      <c r="J13" s="60">
        <v>1316</v>
      </c>
      <c r="K13" s="60">
        <v>9</v>
      </c>
      <c r="L13" s="60">
        <v>6</v>
      </c>
      <c r="M13" s="60">
        <v>1331</v>
      </c>
      <c r="N13" s="61">
        <v>102</v>
      </c>
      <c r="O13" s="61">
        <v>0</v>
      </c>
      <c r="P13" s="61">
        <v>0</v>
      </c>
      <c r="Q13" s="61">
        <v>102</v>
      </c>
      <c r="R13" s="62">
        <v>669</v>
      </c>
      <c r="S13" s="62">
        <v>0</v>
      </c>
      <c r="T13" s="62">
        <v>0</v>
      </c>
      <c r="U13" s="62">
        <v>669</v>
      </c>
      <c r="V13" s="40">
        <v>1552</v>
      </c>
      <c r="W13" s="40">
        <v>2</v>
      </c>
      <c r="X13" s="40">
        <v>567</v>
      </c>
      <c r="Y13" s="40">
        <v>2121</v>
      </c>
      <c r="Z13" s="35">
        <v>477</v>
      </c>
      <c r="AA13" s="35">
        <v>2</v>
      </c>
      <c r="AB13" s="35">
        <v>22</v>
      </c>
      <c r="AC13" s="35">
        <v>501</v>
      </c>
      <c r="AD13" s="36">
        <v>8367</v>
      </c>
      <c r="AE13" s="36">
        <v>65</v>
      </c>
      <c r="AF13" s="36">
        <v>311</v>
      </c>
      <c r="AG13" s="36">
        <v>8743</v>
      </c>
      <c r="AH13" s="37">
        <v>35</v>
      </c>
      <c r="AI13" s="37">
        <v>95</v>
      </c>
      <c r="AJ13" s="37">
        <v>7</v>
      </c>
      <c r="AK13" s="37">
        <v>137</v>
      </c>
    </row>
    <row r="14" spans="1:37" s="38" customFormat="1" ht="13.2" x14ac:dyDescent="0.25">
      <c r="A14" s="34" t="s">
        <v>9</v>
      </c>
      <c r="B14" s="44">
        <v>2708</v>
      </c>
      <c r="C14" s="44">
        <v>88</v>
      </c>
      <c r="D14" s="45">
        <v>223</v>
      </c>
      <c r="E14" s="46">
        <v>3019</v>
      </c>
      <c r="F14" s="59">
        <v>349</v>
      </c>
      <c r="G14" s="59">
        <v>21</v>
      </c>
      <c r="H14" s="59">
        <v>0</v>
      </c>
      <c r="I14" s="59">
        <v>370</v>
      </c>
      <c r="J14" s="60">
        <v>503</v>
      </c>
      <c r="K14" s="60">
        <v>13</v>
      </c>
      <c r="L14" s="60">
        <v>45</v>
      </c>
      <c r="M14" s="60">
        <v>561</v>
      </c>
      <c r="N14" s="61">
        <v>0</v>
      </c>
      <c r="O14" s="61">
        <v>0</v>
      </c>
      <c r="P14" s="61">
        <v>0</v>
      </c>
      <c r="Q14" s="61">
        <v>0</v>
      </c>
      <c r="R14" s="62">
        <v>0</v>
      </c>
      <c r="S14" s="62">
        <v>0</v>
      </c>
      <c r="T14" s="62">
        <v>0</v>
      </c>
      <c r="U14" s="62">
        <v>0</v>
      </c>
      <c r="V14" s="40">
        <v>892</v>
      </c>
      <c r="W14" s="40">
        <v>0</v>
      </c>
      <c r="X14" s="40">
        <v>178</v>
      </c>
      <c r="Y14" s="40">
        <v>1070</v>
      </c>
      <c r="Z14" s="35">
        <v>24</v>
      </c>
      <c r="AA14" s="35">
        <v>0</v>
      </c>
      <c r="AB14" s="35">
        <v>0</v>
      </c>
      <c r="AC14" s="35">
        <v>24</v>
      </c>
      <c r="AD14" s="36">
        <v>757</v>
      </c>
      <c r="AE14" s="36">
        <v>0</v>
      </c>
      <c r="AF14" s="36">
        <v>0</v>
      </c>
      <c r="AG14" s="36">
        <v>757</v>
      </c>
      <c r="AH14" s="37">
        <v>183</v>
      </c>
      <c r="AI14" s="37">
        <v>54</v>
      </c>
      <c r="AJ14" s="37">
        <v>0</v>
      </c>
      <c r="AK14" s="37">
        <v>237</v>
      </c>
    </row>
    <row r="15" spans="1:37" s="38" customFormat="1" ht="13.2" x14ac:dyDescent="0.25">
      <c r="A15" s="34" t="s">
        <v>10</v>
      </c>
      <c r="B15" s="44">
        <v>4427</v>
      </c>
      <c r="C15" s="44">
        <v>873</v>
      </c>
      <c r="D15" s="45">
        <v>1488</v>
      </c>
      <c r="E15" s="46">
        <v>6788</v>
      </c>
      <c r="F15" s="59">
        <v>75</v>
      </c>
      <c r="G15" s="59">
        <v>39</v>
      </c>
      <c r="H15" s="59">
        <v>359</v>
      </c>
      <c r="I15" s="59">
        <v>473</v>
      </c>
      <c r="J15" s="60">
        <v>465</v>
      </c>
      <c r="K15" s="60">
        <v>150</v>
      </c>
      <c r="L15" s="60">
        <v>395</v>
      </c>
      <c r="M15" s="60">
        <v>1010</v>
      </c>
      <c r="N15" s="61">
        <v>234</v>
      </c>
      <c r="O15" s="61">
        <v>1</v>
      </c>
      <c r="P15" s="61">
        <v>34</v>
      </c>
      <c r="Q15" s="61">
        <v>269</v>
      </c>
      <c r="R15" s="62">
        <v>338</v>
      </c>
      <c r="S15" s="62">
        <v>37</v>
      </c>
      <c r="T15" s="62">
        <v>23</v>
      </c>
      <c r="U15" s="62">
        <v>398</v>
      </c>
      <c r="V15" s="40">
        <v>920</v>
      </c>
      <c r="W15" s="40">
        <v>87</v>
      </c>
      <c r="X15" s="40">
        <v>458</v>
      </c>
      <c r="Y15" s="40">
        <v>1465</v>
      </c>
      <c r="Z15" s="35">
        <v>2082</v>
      </c>
      <c r="AA15" s="35">
        <v>99</v>
      </c>
      <c r="AB15" s="35">
        <v>90</v>
      </c>
      <c r="AC15" s="35">
        <v>2271</v>
      </c>
      <c r="AD15" s="36">
        <v>0</v>
      </c>
      <c r="AE15" s="36">
        <v>0</v>
      </c>
      <c r="AF15" s="36">
        <v>0</v>
      </c>
      <c r="AG15" s="36">
        <v>0</v>
      </c>
      <c r="AH15" s="37">
        <v>313</v>
      </c>
      <c r="AI15" s="37">
        <v>460</v>
      </c>
      <c r="AJ15" s="37">
        <v>129</v>
      </c>
      <c r="AK15" s="37">
        <v>902</v>
      </c>
    </row>
    <row r="16" spans="1:37" s="38" customFormat="1" ht="13.2" x14ac:dyDescent="0.25">
      <c r="A16" s="34" t="s">
        <v>11</v>
      </c>
      <c r="B16" s="44">
        <v>3525</v>
      </c>
      <c r="C16" s="44">
        <v>506</v>
      </c>
      <c r="D16" s="45">
        <v>1524</v>
      </c>
      <c r="E16" s="46">
        <v>5555</v>
      </c>
      <c r="F16" s="59">
        <v>0</v>
      </c>
      <c r="G16" s="59">
        <v>30</v>
      </c>
      <c r="H16" s="59">
        <v>225</v>
      </c>
      <c r="I16" s="59">
        <v>255</v>
      </c>
      <c r="J16" s="60">
        <v>542</v>
      </c>
      <c r="K16" s="60">
        <v>412</v>
      </c>
      <c r="L16" s="60">
        <v>193</v>
      </c>
      <c r="M16" s="60">
        <v>1147</v>
      </c>
      <c r="N16" s="61">
        <v>0</v>
      </c>
      <c r="O16" s="61">
        <v>0</v>
      </c>
      <c r="P16" s="61">
        <v>0</v>
      </c>
      <c r="Q16" s="61">
        <v>0</v>
      </c>
      <c r="R16" s="62">
        <v>367</v>
      </c>
      <c r="S16" s="62">
        <v>0</v>
      </c>
      <c r="T16" s="62">
        <v>0</v>
      </c>
      <c r="U16" s="62">
        <v>367</v>
      </c>
      <c r="V16" s="40">
        <v>1914</v>
      </c>
      <c r="W16" s="40">
        <v>1</v>
      </c>
      <c r="X16" s="40">
        <v>391</v>
      </c>
      <c r="Y16" s="40">
        <v>2306</v>
      </c>
      <c r="Z16" s="35">
        <v>629</v>
      </c>
      <c r="AA16" s="35">
        <v>3</v>
      </c>
      <c r="AB16" s="35">
        <v>715</v>
      </c>
      <c r="AC16" s="35">
        <v>1347</v>
      </c>
      <c r="AD16" s="36">
        <v>0</v>
      </c>
      <c r="AE16" s="36">
        <v>0</v>
      </c>
      <c r="AF16" s="36">
        <v>0</v>
      </c>
      <c r="AG16" s="36">
        <v>0</v>
      </c>
      <c r="AH16" s="37">
        <v>73</v>
      </c>
      <c r="AI16" s="37">
        <v>60</v>
      </c>
      <c r="AJ16" s="37">
        <v>0</v>
      </c>
      <c r="AK16" s="37">
        <v>133</v>
      </c>
    </row>
    <row r="17" spans="1:37" s="38" customFormat="1" ht="13.2" x14ac:dyDescent="0.25">
      <c r="A17" s="34" t="s">
        <v>12</v>
      </c>
      <c r="B17" s="44">
        <v>53335</v>
      </c>
      <c r="C17" s="44">
        <v>2953</v>
      </c>
      <c r="D17" s="45">
        <v>3535</v>
      </c>
      <c r="E17" s="46">
        <v>59823</v>
      </c>
      <c r="F17" s="59">
        <v>5669</v>
      </c>
      <c r="G17" s="59">
        <v>149</v>
      </c>
      <c r="H17" s="59">
        <v>101</v>
      </c>
      <c r="I17" s="59">
        <v>5919</v>
      </c>
      <c r="J17" s="60">
        <v>30251</v>
      </c>
      <c r="K17" s="60">
        <v>580</v>
      </c>
      <c r="L17" s="60">
        <v>921</v>
      </c>
      <c r="M17" s="60">
        <v>31752</v>
      </c>
      <c r="N17" s="61">
        <v>7645</v>
      </c>
      <c r="O17" s="61">
        <v>6</v>
      </c>
      <c r="P17" s="61">
        <v>14</v>
      </c>
      <c r="Q17" s="61">
        <v>7665</v>
      </c>
      <c r="R17" s="62">
        <v>266</v>
      </c>
      <c r="S17" s="62">
        <v>0</v>
      </c>
      <c r="T17" s="62">
        <v>0</v>
      </c>
      <c r="U17" s="62">
        <v>266</v>
      </c>
      <c r="V17" s="40">
        <v>3181</v>
      </c>
      <c r="W17" s="40">
        <v>1857</v>
      </c>
      <c r="X17" s="40">
        <v>1325</v>
      </c>
      <c r="Y17" s="40">
        <v>6363</v>
      </c>
      <c r="Z17" s="35">
        <v>1067</v>
      </c>
      <c r="AA17" s="35">
        <v>158</v>
      </c>
      <c r="AB17" s="35">
        <v>268</v>
      </c>
      <c r="AC17" s="35">
        <v>1493</v>
      </c>
      <c r="AD17" s="36">
        <v>5066</v>
      </c>
      <c r="AE17" s="36">
        <v>176</v>
      </c>
      <c r="AF17" s="36">
        <v>624</v>
      </c>
      <c r="AG17" s="36">
        <v>5866</v>
      </c>
      <c r="AH17" s="37">
        <v>190</v>
      </c>
      <c r="AI17" s="37">
        <v>27</v>
      </c>
      <c r="AJ17" s="37">
        <v>282</v>
      </c>
      <c r="AK17" s="37">
        <v>499</v>
      </c>
    </row>
    <row r="18" spans="1:37" s="38" customFormat="1" ht="13.2" x14ac:dyDescent="0.25">
      <c r="A18" s="34" t="s">
        <v>13</v>
      </c>
      <c r="B18" s="44">
        <v>35089</v>
      </c>
      <c r="C18" s="44">
        <v>4632</v>
      </c>
      <c r="D18" s="45">
        <v>27073</v>
      </c>
      <c r="E18" s="46">
        <v>66794</v>
      </c>
      <c r="F18" s="59">
        <v>2615</v>
      </c>
      <c r="G18" s="59">
        <v>188</v>
      </c>
      <c r="H18" s="59">
        <v>289</v>
      </c>
      <c r="I18" s="59">
        <v>3092</v>
      </c>
      <c r="J18" s="60">
        <v>5025</v>
      </c>
      <c r="K18" s="60">
        <v>953</v>
      </c>
      <c r="L18" s="60">
        <v>2839</v>
      </c>
      <c r="M18" s="60">
        <v>8817</v>
      </c>
      <c r="N18" s="61">
        <v>795</v>
      </c>
      <c r="O18" s="61">
        <v>159</v>
      </c>
      <c r="P18" s="61">
        <v>39</v>
      </c>
      <c r="Q18" s="61">
        <v>993</v>
      </c>
      <c r="R18" s="62">
        <v>835</v>
      </c>
      <c r="S18" s="62">
        <v>51</v>
      </c>
      <c r="T18" s="62">
        <v>422</v>
      </c>
      <c r="U18" s="62">
        <v>1308</v>
      </c>
      <c r="V18" s="40">
        <v>9659</v>
      </c>
      <c r="W18" s="40">
        <v>581</v>
      </c>
      <c r="X18" s="40">
        <v>5799</v>
      </c>
      <c r="Y18" s="40">
        <v>16039</v>
      </c>
      <c r="Z18" s="35">
        <v>6431</v>
      </c>
      <c r="AA18" s="35">
        <v>543</v>
      </c>
      <c r="AB18" s="35">
        <v>632</v>
      </c>
      <c r="AC18" s="35">
        <v>7606</v>
      </c>
      <c r="AD18" s="36">
        <v>7627</v>
      </c>
      <c r="AE18" s="36">
        <v>1090</v>
      </c>
      <c r="AF18" s="36">
        <v>14998</v>
      </c>
      <c r="AG18" s="36">
        <v>23715</v>
      </c>
      <c r="AH18" s="37">
        <v>2102</v>
      </c>
      <c r="AI18" s="37">
        <v>1067</v>
      </c>
      <c r="AJ18" s="37">
        <v>2055</v>
      </c>
      <c r="AK18" s="37">
        <v>5224</v>
      </c>
    </row>
    <row r="19" spans="1:37" s="100" customFormat="1" ht="13.2" x14ac:dyDescent="0.25">
      <c r="A19" s="39" t="s">
        <v>14</v>
      </c>
      <c r="B19" s="84">
        <v>2270704</v>
      </c>
      <c r="C19" s="84">
        <v>370524</v>
      </c>
      <c r="D19" s="85">
        <v>964092</v>
      </c>
      <c r="E19" s="86">
        <v>3605320</v>
      </c>
      <c r="F19" s="87">
        <v>272170</v>
      </c>
      <c r="G19" s="87">
        <v>15610</v>
      </c>
      <c r="H19" s="87">
        <v>12416</v>
      </c>
      <c r="I19" s="87">
        <v>300196</v>
      </c>
      <c r="J19" s="88">
        <v>674998</v>
      </c>
      <c r="K19" s="88">
        <v>147109</v>
      </c>
      <c r="L19" s="88">
        <v>211371</v>
      </c>
      <c r="M19" s="88">
        <v>1033478</v>
      </c>
      <c r="N19" s="89">
        <v>111795</v>
      </c>
      <c r="O19" s="89">
        <v>7412</v>
      </c>
      <c r="P19" s="89">
        <v>4364</v>
      </c>
      <c r="Q19" s="89">
        <v>123571</v>
      </c>
      <c r="R19" s="90">
        <v>36961</v>
      </c>
      <c r="S19" s="90">
        <v>20999</v>
      </c>
      <c r="T19" s="90">
        <v>23111</v>
      </c>
      <c r="U19" s="90">
        <v>81071</v>
      </c>
      <c r="V19" s="96">
        <v>732274</v>
      </c>
      <c r="W19" s="96">
        <v>105740</v>
      </c>
      <c r="X19" s="96">
        <v>432773</v>
      </c>
      <c r="Y19" s="96">
        <v>1270787</v>
      </c>
      <c r="Z19" s="97">
        <v>206038</v>
      </c>
      <c r="AA19" s="97">
        <v>16151</v>
      </c>
      <c r="AB19" s="97">
        <v>61705</v>
      </c>
      <c r="AC19" s="97">
        <v>283894</v>
      </c>
      <c r="AD19" s="98">
        <v>173895</v>
      </c>
      <c r="AE19" s="98">
        <v>50152</v>
      </c>
      <c r="AF19" s="98">
        <v>187609</v>
      </c>
      <c r="AG19" s="98">
        <v>411656</v>
      </c>
      <c r="AH19" s="99">
        <v>62573</v>
      </c>
      <c r="AI19" s="99">
        <v>7351</v>
      </c>
      <c r="AJ19" s="99">
        <v>30743</v>
      </c>
      <c r="AK19" s="99">
        <v>100667</v>
      </c>
    </row>
    <row r="20" spans="1:37" s="38" customFormat="1" ht="13.2" x14ac:dyDescent="0.25">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ht="13.2" x14ac:dyDescent="0.25">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ht="13.2" x14ac:dyDescent="0.25">
      <c r="A22" s="34" t="s">
        <v>16</v>
      </c>
      <c r="B22" s="44">
        <v>255532</v>
      </c>
      <c r="C22" s="44">
        <v>43973</v>
      </c>
      <c r="D22" s="45">
        <v>87437</v>
      </c>
      <c r="E22" s="46">
        <v>386942</v>
      </c>
      <c r="F22" s="59">
        <v>29721</v>
      </c>
      <c r="G22" s="59">
        <v>1544</v>
      </c>
      <c r="H22" s="59">
        <v>527</v>
      </c>
      <c r="I22" s="59">
        <v>31792</v>
      </c>
      <c r="J22" s="60">
        <v>145747</v>
      </c>
      <c r="K22" s="60">
        <v>41935</v>
      </c>
      <c r="L22" s="60">
        <v>66956</v>
      </c>
      <c r="M22" s="60">
        <v>254638</v>
      </c>
      <c r="N22" s="61">
        <v>41957</v>
      </c>
      <c r="O22" s="61">
        <v>94</v>
      </c>
      <c r="P22" s="61">
        <v>104</v>
      </c>
      <c r="Q22" s="61">
        <v>42155</v>
      </c>
      <c r="R22" s="62">
        <v>7704</v>
      </c>
      <c r="S22" s="62">
        <v>0</v>
      </c>
      <c r="T22" s="62">
        <v>15494</v>
      </c>
      <c r="U22" s="62">
        <v>23198</v>
      </c>
      <c r="V22" s="40">
        <v>24912</v>
      </c>
      <c r="W22" s="40">
        <v>250</v>
      </c>
      <c r="X22" s="40">
        <v>3008</v>
      </c>
      <c r="Y22" s="40">
        <v>28170</v>
      </c>
      <c r="Z22" s="35">
        <v>2258</v>
      </c>
      <c r="AA22" s="35">
        <v>5</v>
      </c>
      <c r="AB22" s="35">
        <v>370</v>
      </c>
      <c r="AC22" s="35">
        <v>2633</v>
      </c>
      <c r="AD22" s="36">
        <v>2732</v>
      </c>
      <c r="AE22" s="36">
        <v>112</v>
      </c>
      <c r="AF22" s="36">
        <v>769</v>
      </c>
      <c r="AG22" s="36">
        <v>3613</v>
      </c>
      <c r="AH22" s="37">
        <v>501</v>
      </c>
      <c r="AI22" s="37">
        <v>33</v>
      </c>
      <c r="AJ22" s="37">
        <v>209</v>
      </c>
      <c r="AK22" s="37">
        <v>743</v>
      </c>
    </row>
    <row r="23" spans="1:37" s="38" customFormat="1" ht="13.2" x14ac:dyDescent="0.25">
      <c r="A23" s="34" t="s">
        <v>17</v>
      </c>
      <c r="B23" s="44">
        <v>105346</v>
      </c>
      <c r="C23" s="44">
        <v>13134</v>
      </c>
      <c r="D23" s="45">
        <v>11162</v>
      </c>
      <c r="E23" s="46">
        <v>129642</v>
      </c>
      <c r="F23" s="59">
        <v>48373</v>
      </c>
      <c r="G23" s="59">
        <v>1052</v>
      </c>
      <c r="H23" s="59">
        <v>0</v>
      </c>
      <c r="I23" s="59">
        <v>49425</v>
      </c>
      <c r="J23" s="60">
        <v>46717</v>
      </c>
      <c r="K23" s="60">
        <v>12017</v>
      </c>
      <c r="L23" s="60">
        <v>9862</v>
      </c>
      <c r="M23" s="60">
        <v>68596</v>
      </c>
      <c r="N23" s="61">
        <v>1</v>
      </c>
      <c r="O23" s="61">
        <v>1</v>
      </c>
      <c r="P23" s="61">
        <v>2</v>
      </c>
      <c r="Q23" s="61">
        <v>4</v>
      </c>
      <c r="R23" s="62">
        <v>4105</v>
      </c>
      <c r="S23" s="62">
        <v>0</v>
      </c>
      <c r="T23" s="62">
        <v>1106</v>
      </c>
      <c r="U23" s="62">
        <v>5211</v>
      </c>
      <c r="V23" s="40">
        <v>4538</v>
      </c>
      <c r="W23" s="40">
        <v>14</v>
      </c>
      <c r="X23" s="40">
        <v>0</v>
      </c>
      <c r="Y23" s="40">
        <v>4552</v>
      </c>
      <c r="Z23" s="35">
        <v>335</v>
      </c>
      <c r="AA23" s="35">
        <v>0</v>
      </c>
      <c r="AB23" s="35">
        <v>24</v>
      </c>
      <c r="AC23" s="35">
        <v>359</v>
      </c>
      <c r="AD23" s="36">
        <v>1264</v>
      </c>
      <c r="AE23" s="36">
        <v>50</v>
      </c>
      <c r="AF23" s="36">
        <v>168</v>
      </c>
      <c r="AG23" s="36">
        <v>1482</v>
      </c>
      <c r="AH23" s="37">
        <v>13</v>
      </c>
      <c r="AI23" s="37">
        <v>0</v>
      </c>
      <c r="AJ23" s="37">
        <v>0</v>
      </c>
      <c r="AK23" s="37">
        <v>13</v>
      </c>
    </row>
    <row r="24" spans="1:37" s="38" customFormat="1" ht="13.2" x14ac:dyDescent="0.25">
      <c r="A24" s="34" t="s">
        <v>18</v>
      </c>
      <c r="B24" s="44">
        <v>585015</v>
      </c>
      <c r="C24" s="44">
        <v>116236</v>
      </c>
      <c r="D24" s="45">
        <v>254575</v>
      </c>
      <c r="E24" s="46">
        <v>955826</v>
      </c>
      <c r="F24" s="59">
        <v>83808</v>
      </c>
      <c r="G24" s="59">
        <v>2359</v>
      </c>
      <c r="H24" s="59">
        <v>1890</v>
      </c>
      <c r="I24" s="59">
        <v>88057</v>
      </c>
      <c r="J24" s="60">
        <v>197329</v>
      </c>
      <c r="K24" s="60">
        <v>36701</v>
      </c>
      <c r="L24" s="60">
        <v>60783</v>
      </c>
      <c r="M24" s="60">
        <v>294813</v>
      </c>
      <c r="N24" s="61">
        <v>552</v>
      </c>
      <c r="O24" s="61">
        <v>26</v>
      </c>
      <c r="P24" s="61">
        <v>1</v>
      </c>
      <c r="Q24" s="61">
        <v>579</v>
      </c>
      <c r="R24" s="62">
        <v>1275</v>
      </c>
      <c r="S24" s="62">
        <v>2811</v>
      </c>
      <c r="T24" s="62">
        <v>249</v>
      </c>
      <c r="U24" s="62">
        <v>4335</v>
      </c>
      <c r="V24" s="40">
        <v>280200</v>
      </c>
      <c r="W24" s="40">
        <v>71581</v>
      </c>
      <c r="X24" s="40">
        <v>190345</v>
      </c>
      <c r="Y24" s="40">
        <v>542126</v>
      </c>
      <c r="Z24" s="35">
        <v>14345</v>
      </c>
      <c r="AA24" s="35">
        <v>175</v>
      </c>
      <c r="AB24" s="35">
        <v>287</v>
      </c>
      <c r="AC24" s="35">
        <v>14807</v>
      </c>
      <c r="AD24" s="36">
        <v>6442</v>
      </c>
      <c r="AE24" s="36">
        <v>2223</v>
      </c>
      <c r="AF24" s="36">
        <v>898</v>
      </c>
      <c r="AG24" s="36">
        <v>9563</v>
      </c>
      <c r="AH24" s="37">
        <v>1064</v>
      </c>
      <c r="AI24" s="37">
        <v>360</v>
      </c>
      <c r="AJ24" s="37">
        <v>122</v>
      </c>
      <c r="AK24" s="37">
        <v>1546</v>
      </c>
    </row>
    <row r="25" spans="1:37" s="100" customFormat="1" ht="13.2" x14ac:dyDescent="0.25">
      <c r="A25" s="39" t="s">
        <v>19</v>
      </c>
      <c r="B25" s="84">
        <v>945893</v>
      </c>
      <c r="C25" s="84">
        <v>173343</v>
      </c>
      <c r="D25" s="85">
        <v>353174</v>
      </c>
      <c r="E25" s="86">
        <v>1472410</v>
      </c>
      <c r="F25" s="87">
        <v>161902</v>
      </c>
      <c r="G25" s="87">
        <v>4955</v>
      </c>
      <c r="H25" s="87">
        <v>2417</v>
      </c>
      <c r="I25" s="87">
        <v>169274</v>
      </c>
      <c r="J25" s="88">
        <v>389793</v>
      </c>
      <c r="K25" s="88">
        <v>90653</v>
      </c>
      <c r="L25" s="88">
        <v>137601</v>
      </c>
      <c r="M25" s="88">
        <v>618047</v>
      </c>
      <c r="N25" s="89">
        <v>42510</v>
      </c>
      <c r="O25" s="89">
        <v>121</v>
      </c>
      <c r="P25" s="89">
        <v>107</v>
      </c>
      <c r="Q25" s="89">
        <v>42738</v>
      </c>
      <c r="R25" s="90">
        <v>13084</v>
      </c>
      <c r="S25" s="90">
        <v>2811</v>
      </c>
      <c r="T25" s="90">
        <v>16849</v>
      </c>
      <c r="U25" s="90">
        <v>32744</v>
      </c>
      <c r="V25" s="96">
        <v>309650</v>
      </c>
      <c r="W25" s="96">
        <v>71845</v>
      </c>
      <c r="X25" s="96">
        <v>193353</v>
      </c>
      <c r="Y25" s="96">
        <v>574848</v>
      </c>
      <c r="Z25" s="97">
        <v>16938</v>
      </c>
      <c r="AA25" s="97">
        <v>180</v>
      </c>
      <c r="AB25" s="97">
        <v>681</v>
      </c>
      <c r="AC25" s="97">
        <v>17799</v>
      </c>
      <c r="AD25" s="98">
        <v>10438</v>
      </c>
      <c r="AE25" s="98">
        <v>2385</v>
      </c>
      <c r="AF25" s="98">
        <v>1835</v>
      </c>
      <c r="AG25" s="98">
        <v>14658</v>
      </c>
      <c r="AH25" s="99">
        <v>1578</v>
      </c>
      <c r="AI25" s="99">
        <v>393</v>
      </c>
      <c r="AJ25" s="99">
        <v>331</v>
      </c>
      <c r="AK25" s="99">
        <v>2302</v>
      </c>
    </row>
    <row r="26" spans="1:37" s="38" customFormat="1" ht="13.2" x14ac:dyDescent="0.25">
      <c r="A26" s="34" t="s">
        <v>4</v>
      </c>
      <c r="B26" s="44">
        <v>265444</v>
      </c>
      <c r="C26" s="44">
        <v>48147</v>
      </c>
      <c r="D26" s="45">
        <v>105166</v>
      </c>
      <c r="E26" s="46">
        <v>418757</v>
      </c>
      <c r="F26" s="59">
        <v>28567</v>
      </c>
      <c r="G26" s="59">
        <v>1486</v>
      </c>
      <c r="H26" s="59">
        <v>536</v>
      </c>
      <c r="I26" s="59">
        <v>30589</v>
      </c>
      <c r="J26" s="60">
        <v>148285</v>
      </c>
      <c r="K26" s="60">
        <v>46158</v>
      </c>
      <c r="L26" s="60">
        <v>84159</v>
      </c>
      <c r="M26" s="60">
        <v>278602</v>
      </c>
      <c r="N26" s="61">
        <v>48527</v>
      </c>
      <c r="O26" s="61">
        <v>105</v>
      </c>
      <c r="P26" s="61">
        <v>99</v>
      </c>
      <c r="Q26" s="61">
        <v>48731</v>
      </c>
      <c r="R26" s="62">
        <v>8031</v>
      </c>
      <c r="S26" s="62">
        <v>0</v>
      </c>
      <c r="T26" s="62">
        <v>15962</v>
      </c>
      <c r="U26" s="62">
        <v>23993</v>
      </c>
      <c r="V26" s="40">
        <v>26704</v>
      </c>
      <c r="W26" s="40">
        <v>248</v>
      </c>
      <c r="X26" s="40">
        <v>2959</v>
      </c>
      <c r="Y26" s="40">
        <v>29911</v>
      </c>
      <c r="Z26" s="35">
        <v>2240</v>
      </c>
      <c r="AA26" s="35">
        <v>6</v>
      </c>
      <c r="AB26" s="35">
        <v>442</v>
      </c>
      <c r="AC26" s="35">
        <v>2688</v>
      </c>
      <c r="AD26" s="36">
        <v>2596</v>
      </c>
      <c r="AE26" s="36">
        <v>110</v>
      </c>
      <c r="AF26" s="36">
        <v>769</v>
      </c>
      <c r="AG26" s="36">
        <v>3475</v>
      </c>
      <c r="AH26" s="37">
        <v>494</v>
      </c>
      <c r="AI26" s="37">
        <v>34</v>
      </c>
      <c r="AJ26" s="37">
        <v>240</v>
      </c>
      <c r="AK26" s="37">
        <v>768</v>
      </c>
    </row>
    <row r="27" spans="1:37" s="38" customFormat="1" ht="13.2" x14ac:dyDescent="0.25">
      <c r="A27" s="34" t="s">
        <v>20</v>
      </c>
      <c r="B27" s="44">
        <v>101664</v>
      </c>
      <c r="C27" s="44">
        <v>14859</v>
      </c>
      <c r="D27" s="45">
        <v>14090</v>
      </c>
      <c r="E27" s="46">
        <v>130613</v>
      </c>
      <c r="F27" s="59">
        <v>48090</v>
      </c>
      <c r="G27" s="59">
        <v>1035</v>
      </c>
      <c r="H27" s="59">
        <v>0</v>
      </c>
      <c r="I27" s="59">
        <v>49125</v>
      </c>
      <c r="J27" s="60">
        <v>43134</v>
      </c>
      <c r="K27" s="60">
        <v>13763</v>
      </c>
      <c r="L27" s="60">
        <v>12721</v>
      </c>
      <c r="M27" s="60">
        <v>69618</v>
      </c>
      <c r="N27" s="61">
        <v>1</v>
      </c>
      <c r="O27" s="61">
        <v>1</v>
      </c>
      <c r="P27" s="61">
        <v>2</v>
      </c>
      <c r="Q27" s="61">
        <v>4</v>
      </c>
      <c r="R27" s="62">
        <v>4141</v>
      </c>
      <c r="S27" s="62">
        <v>0</v>
      </c>
      <c r="T27" s="62">
        <v>1174</v>
      </c>
      <c r="U27" s="62">
        <v>5315</v>
      </c>
      <c r="V27" s="40">
        <v>5145</v>
      </c>
      <c r="W27" s="40">
        <v>10</v>
      </c>
      <c r="X27" s="40">
        <v>0</v>
      </c>
      <c r="Y27" s="40">
        <v>5155</v>
      </c>
      <c r="Z27" s="35">
        <v>328</v>
      </c>
      <c r="AA27" s="35">
        <v>0</v>
      </c>
      <c r="AB27" s="35">
        <v>25</v>
      </c>
      <c r="AC27" s="35">
        <v>353</v>
      </c>
      <c r="AD27" s="36">
        <v>813</v>
      </c>
      <c r="AE27" s="36">
        <v>50</v>
      </c>
      <c r="AF27" s="36">
        <v>168</v>
      </c>
      <c r="AG27" s="36">
        <v>1031</v>
      </c>
      <c r="AH27" s="37">
        <v>12</v>
      </c>
      <c r="AI27" s="37">
        <v>0</v>
      </c>
      <c r="AJ27" s="37">
        <v>0</v>
      </c>
      <c r="AK27" s="37">
        <v>12</v>
      </c>
    </row>
    <row r="28" spans="1:37" s="38" customFormat="1" ht="13.2" x14ac:dyDescent="0.25">
      <c r="A28" s="34" t="s">
        <v>21</v>
      </c>
      <c r="B28" s="44">
        <v>596972</v>
      </c>
      <c r="C28" s="44">
        <v>116976</v>
      </c>
      <c r="D28" s="45">
        <v>259326</v>
      </c>
      <c r="E28" s="46">
        <v>973274</v>
      </c>
      <c r="F28" s="59">
        <v>80711</v>
      </c>
      <c r="G28" s="59">
        <v>2311</v>
      </c>
      <c r="H28" s="59">
        <v>2114</v>
      </c>
      <c r="I28" s="59">
        <v>85136</v>
      </c>
      <c r="J28" s="60">
        <v>202006</v>
      </c>
      <c r="K28" s="60">
        <v>36388</v>
      </c>
      <c r="L28" s="60">
        <v>62879</v>
      </c>
      <c r="M28" s="60">
        <v>301273</v>
      </c>
      <c r="N28" s="61">
        <v>613</v>
      </c>
      <c r="O28" s="61">
        <v>26</v>
      </c>
      <c r="P28" s="61">
        <v>1</v>
      </c>
      <c r="Q28" s="61">
        <v>640</v>
      </c>
      <c r="R28" s="62">
        <v>1146</v>
      </c>
      <c r="S28" s="62">
        <v>2811</v>
      </c>
      <c r="T28" s="62">
        <v>248</v>
      </c>
      <c r="U28" s="62">
        <v>4205</v>
      </c>
      <c r="V28" s="40">
        <v>287712</v>
      </c>
      <c r="W28" s="40">
        <v>72857</v>
      </c>
      <c r="X28" s="40">
        <v>192639</v>
      </c>
      <c r="Y28" s="40">
        <v>553208</v>
      </c>
      <c r="Z28" s="35">
        <v>17169</v>
      </c>
      <c r="AA28" s="35">
        <v>204</v>
      </c>
      <c r="AB28" s="35">
        <v>298</v>
      </c>
      <c r="AC28" s="35">
        <v>17671</v>
      </c>
      <c r="AD28" s="36">
        <v>6476</v>
      </c>
      <c r="AE28" s="36">
        <v>2011</v>
      </c>
      <c r="AF28" s="36">
        <v>1011</v>
      </c>
      <c r="AG28" s="36">
        <v>9498</v>
      </c>
      <c r="AH28" s="37">
        <v>1139</v>
      </c>
      <c r="AI28" s="37">
        <v>368</v>
      </c>
      <c r="AJ28" s="37">
        <v>136</v>
      </c>
      <c r="AK28" s="37">
        <v>1643</v>
      </c>
    </row>
    <row r="29" spans="1:37" s="100" customFormat="1" ht="13.2" x14ac:dyDescent="0.25">
      <c r="A29" s="39" t="s">
        <v>22</v>
      </c>
      <c r="B29" s="84">
        <v>964080</v>
      </c>
      <c r="C29" s="84">
        <v>179982</v>
      </c>
      <c r="D29" s="85">
        <v>378582</v>
      </c>
      <c r="E29" s="86">
        <v>1522644</v>
      </c>
      <c r="F29" s="87">
        <v>157368</v>
      </c>
      <c r="G29" s="87">
        <v>4832</v>
      </c>
      <c r="H29" s="87">
        <v>2650</v>
      </c>
      <c r="I29" s="87">
        <v>164850</v>
      </c>
      <c r="J29" s="88">
        <v>393425</v>
      </c>
      <c r="K29" s="88">
        <v>96309</v>
      </c>
      <c r="L29" s="88">
        <v>159759</v>
      </c>
      <c r="M29" s="88">
        <v>649493</v>
      </c>
      <c r="N29" s="89">
        <v>49141</v>
      </c>
      <c r="O29" s="89">
        <v>132</v>
      </c>
      <c r="P29" s="89">
        <v>102</v>
      </c>
      <c r="Q29" s="89">
        <v>49375</v>
      </c>
      <c r="R29" s="90">
        <v>13318</v>
      </c>
      <c r="S29" s="90">
        <v>2811</v>
      </c>
      <c r="T29" s="90">
        <v>17384</v>
      </c>
      <c r="U29" s="90">
        <v>33513</v>
      </c>
      <c r="V29" s="96">
        <v>319561</v>
      </c>
      <c r="W29" s="96">
        <v>73115</v>
      </c>
      <c r="X29" s="96">
        <v>195598</v>
      </c>
      <c r="Y29" s="96">
        <v>588274</v>
      </c>
      <c r="Z29" s="97">
        <v>19737</v>
      </c>
      <c r="AA29" s="97">
        <v>210</v>
      </c>
      <c r="AB29" s="97">
        <v>765</v>
      </c>
      <c r="AC29" s="97">
        <v>20712</v>
      </c>
      <c r="AD29" s="98">
        <v>9885</v>
      </c>
      <c r="AE29" s="98">
        <v>2171</v>
      </c>
      <c r="AF29" s="98">
        <v>1948</v>
      </c>
      <c r="AG29" s="98">
        <v>14004</v>
      </c>
      <c r="AH29" s="99">
        <v>1645</v>
      </c>
      <c r="AI29" s="99">
        <v>402</v>
      </c>
      <c r="AJ29" s="99">
        <v>376</v>
      </c>
      <c r="AK29" s="99">
        <v>2423</v>
      </c>
    </row>
    <row r="30" spans="1:37" s="38" customFormat="1" ht="13.2" x14ac:dyDescent="0.25">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ht="13.2" x14ac:dyDescent="0.25">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ht="13.2" x14ac:dyDescent="0.25">
      <c r="A32" s="34" t="s">
        <v>24</v>
      </c>
      <c r="B32" s="44">
        <v>1348446</v>
      </c>
      <c r="C32" s="44">
        <v>210339</v>
      </c>
      <c r="D32" s="44">
        <v>532343</v>
      </c>
      <c r="E32" s="46">
        <v>2091128</v>
      </c>
      <c r="F32" s="59">
        <v>105896</v>
      </c>
      <c r="G32" s="59">
        <v>4988</v>
      </c>
      <c r="H32" s="59">
        <v>5090</v>
      </c>
      <c r="I32" s="59">
        <v>115974</v>
      </c>
      <c r="J32" s="60">
        <v>448447</v>
      </c>
      <c r="K32" s="60">
        <v>92410</v>
      </c>
      <c r="L32" s="60">
        <v>129525</v>
      </c>
      <c r="M32" s="60">
        <v>670382</v>
      </c>
      <c r="N32" s="61">
        <v>50159</v>
      </c>
      <c r="O32" s="61">
        <v>279</v>
      </c>
      <c r="P32" s="61">
        <v>1745</v>
      </c>
      <c r="Q32" s="61">
        <v>52183</v>
      </c>
      <c r="R32" s="62">
        <v>22388</v>
      </c>
      <c r="S32" s="62">
        <v>13594</v>
      </c>
      <c r="T32" s="62">
        <v>11529</v>
      </c>
      <c r="U32" s="62">
        <v>47511</v>
      </c>
      <c r="V32" s="40">
        <v>585015</v>
      </c>
      <c r="W32" s="40">
        <v>73444</v>
      </c>
      <c r="X32" s="40">
        <v>310444</v>
      </c>
      <c r="Y32" s="40">
        <v>968903</v>
      </c>
      <c r="Z32" s="35">
        <v>85530</v>
      </c>
      <c r="AA32" s="35">
        <v>8685</v>
      </c>
      <c r="AB32" s="35">
        <v>26847</v>
      </c>
      <c r="AC32" s="35">
        <v>121062</v>
      </c>
      <c r="AD32" s="36">
        <v>35733</v>
      </c>
      <c r="AE32" s="36">
        <v>16282</v>
      </c>
      <c r="AF32" s="36">
        <v>43080</v>
      </c>
      <c r="AG32" s="36">
        <v>95095</v>
      </c>
      <c r="AH32" s="37">
        <v>15278</v>
      </c>
      <c r="AI32" s="37">
        <v>657</v>
      </c>
      <c r="AJ32" s="37">
        <v>4083</v>
      </c>
      <c r="AK32" s="37">
        <v>20018</v>
      </c>
    </row>
    <row r="33" spans="1:37" s="38" customFormat="1" ht="13.2" x14ac:dyDescent="0.25">
      <c r="A33" s="34" t="s">
        <v>47</v>
      </c>
      <c r="B33" s="44">
        <v>237570</v>
      </c>
      <c r="C33" s="44">
        <v>51810</v>
      </c>
      <c r="D33" s="44">
        <v>166722</v>
      </c>
      <c r="E33" s="46">
        <v>456102</v>
      </c>
      <c r="F33" s="59">
        <v>41845</v>
      </c>
      <c r="G33" s="59">
        <v>3453</v>
      </c>
      <c r="H33" s="59">
        <v>2208</v>
      </c>
      <c r="I33" s="59">
        <v>47506</v>
      </c>
      <c r="J33" s="60">
        <v>46786</v>
      </c>
      <c r="K33" s="60">
        <v>17146</v>
      </c>
      <c r="L33" s="60">
        <v>37376</v>
      </c>
      <c r="M33" s="60">
        <v>101308</v>
      </c>
      <c r="N33" s="61">
        <v>10065</v>
      </c>
      <c r="O33" s="61">
        <v>289</v>
      </c>
      <c r="P33" s="61">
        <v>785</v>
      </c>
      <c r="Q33" s="61">
        <v>11139</v>
      </c>
      <c r="R33" s="62">
        <v>4275</v>
      </c>
      <c r="S33" s="62">
        <v>5500</v>
      </c>
      <c r="T33" s="62">
        <v>3646</v>
      </c>
      <c r="U33" s="62">
        <v>13421</v>
      </c>
      <c r="V33" s="40">
        <v>46268</v>
      </c>
      <c r="W33" s="40">
        <v>5163</v>
      </c>
      <c r="X33" s="40">
        <v>47038</v>
      </c>
      <c r="Y33" s="40">
        <v>98469</v>
      </c>
      <c r="Z33" s="35">
        <v>30953</v>
      </c>
      <c r="AA33" s="35">
        <v>1023</v>
      </c>
      <c r="AB33" s="35">
        <v>9628</v>
      </c>
      <c r="AC33" s="35">
        <v>41604</v>
      </c>
      <c r="AD33" s="36">
        <v>43061</v>
      </c>
      <c r="AE33" s="36">
        <v>17110</v>
      </c>
      <c r="AF33" s="36">
        <v>54385</v>
      </c>
      <c r="AG33" s="36">
        <v>114556</v>
      </c>
      <c r="AH33" s="37">
        <v>14317</v>
      </c>
      <c r="AI33" s="37">
        <v>2126</v>
      </c>
      <c r="AJ33" s="37">
        <v>11656</v>
      </c>
      <c r="AK33" s="37">
        <v>28099</v>
      </c>
    </row>
    <row r="34" spans="1:37" s="38" customFormat="1" ht="13.2" x14ac:dyDescent="0.25">
      <c r="A34" s="34" t="s">
        <v>25</v>
      </c>
      <c r="B34" s="44">
        <v>61772</v>
      </c>
      <c r="C34" s="44">
        <v>4838</v>
      </c>
      <c r="D34" s="44">
        <v>18193</v>
      </c>
      <c r="E34" s="46">
        <v>84803</v>
      </c>
      <c r="F34" s="59">
        <v>6208</v>
      </c>
      <c r="G34" s="59">
        <v>188</v>
      </c>
      <c r="H34" s="59">
        <v>363</v>
      </c>
      <c r="I34" s="59">
        <v>6759</v>
      </c>
      <c r="J34" s="60">
        <v>11321</v>
      </c>
      <c r="K34" s="60">
        <v>1308</v>
      </c>
      <c r="L34" s="60">
        <v>2466</v>
      </c>
      <c r="M34" s="60">
        <v>15095</v>
      </c>
      <c r="N34" s="61">
        <v>11732</v>
      </c>
      <c r="O34" s="61">
        <v>1449</v>
      </c>
      <c r="P34" s="61">
        <v>920</v>
      </c>
      <c r="Q34" s="61">
        <v>14101</v>
      </c>
      <c r="R34" s="62">
        <v>708</v>
      </c>
      <c r="S34" s="62">
        <v>302</v>
      </c>
      <c r="T34" s="62">
        <v>571</v>
      </c>
      <c r="U34" s="62">
        <v>1581</v>
      </c>
      <c r="V34" s="40">
        <v>8429</v>
      </c>
      <c r="W34" s="40">
        <v>285</v>
      </c>
      <c r="X34" s="40">
        <v>4388</v>
      </c>
      <c r="Y34" s="40">
        <v>13102</v>
      </c>
      <c r="Z34" s="35">
        <v>9914</v>
      </c>
      <c r="AA34" s="35">
        <v>168</v>
      </c>
      <c r="AB34" s="35">
        <v>736</v>
      </c>
      <c r="AC34" s="35">
        <v>10818</v>
      </c>
      <c r="AD34" s="36">
        <v>11704</v>
      </c>
      <c r="AE34" s="36">
        <v>1033</v>
      </c>
      <c r="AF34" s="36">
        <v>8663</v>
      </c>
      <c r="AG34" s="36">
        <v>21400</v>
      </c>
      <c r="AH34" s="37">
        <v>1756</v>
      </c>
      <c r="AI34" s="37">
        <v>105</v>
      </c>
      <c r="AJ34" s="37">
        <v>86</v>
      </c>
      <c r="AK34" s="37">
        <v>1947</v>
      </c>
    </row>
    <row r="35" spans="1:37" s="38" customFormat="1" ht="13.2" x14ac:dyDescent="0.25">
      <c r="A35" s="34" t="s">
        <v>26</v>
      </c>
      <c r="B35" s="44">
        <v>9843</v>
      </c>
      <c r="C35" s="44">
        <v>1241</v>
      </c>
      <c r="D35" s="44">
        <v>2486</v>
      </c>
      <c r="E35" s="46">
        <v>13570</v>
      </c>
      <c r="F35" s="59">
        <v>2465</v>
      </c>
      <c r="G35" s="59">
        <v>78</v>
      </c>
      <c r="H35" s="59">
        <v>10</v>
      </c>
      <c r="I35" s="59">
        <v>2553</v>
      </c>
      <c r="J35" s="60">
        <v>3558</v>
      </c>
      <c r="K35" s="60">
        <v>790</v>
      </c>
      <c r="L35" s="60">
        <v>115</v>
      </c>
      <c r="M35" s="60">
        <v>4463</v>
      </c>
      <c r="N35" s="61">
        <v>0</v>
      </c>
      <c r="O35" s="61">
        <v>0</v>
      </c>
      <c r="P35" s="61">
        <v>0</v>
      </c>
      <c r="Q35" s="61">
        <v>0</v>
      </c>
      <c r="R35" s="62">
        <v>52</v>
      </c>
      <c r="S35" s="62">
        <v>212</v>
      </c>
      <c r="T35" s="62">
        <v>90</v>
      </c>
      <c r="U35" s="62">
        <v>354</v>
      </c>
      <c r="V35" s="40">
        <v>1663</v>
      </c>
      <c r="W35" s="40">
        <v>92</v>
      </c>
      <c r="X35" s="40">
        <v>1458</v>
      </c>
      <c r="Y35" s="40">
        <v>3213</v>
      </c>
      <c r="Z35" s="35">
        <v>138</v>
      </c>
      <c r="AA35" s="35">
        <v>37</v>
      </c>
      <c r="AB35" s="35">
        <v>65</v>
      </c>
      <c r="AC35" s="35">
        <v>240</v>
      </c>
      <c r="AD35" s="36">
        <v>1509</v>
      </c>
      <c r="AE35" s="36">
        <v>32</v>
      </c>
      <c r="AF35" s="36">
        <v>450</v>
      </c>
      <c r="AG35" s="36">
        <v>1991</v>
      </c>
      <c r="AH35" s="37">
        <v>458</v>
      </c>
      <c r="AI35" s="37">
        <v>0</v>
      </c>
      <c r="AJ35" s="37">
        <v>298</v>
      </c>
      <c r="AK35" s="37">
        <v>756</v>
      </c>
    </row>
    <row r="36" spans="1:37" s="38" customFormat="1" ht="13.2" x14ac:dyDescent="0.25">
      <c r="A36" s="34" t="s">
        <v>27</v>
      </c>
      <c r="B36" s="44">
        <v>36577</v>
      </c>
      <c r="C36" s="44">
        <v>7037</v>
      </c>
      <c r="D36" s="44">
        <v>42053</v>
      </c>
      <c r="E36" s="46">
        <v>85667</v>
      </c>
      <c r="F36" s="59">
        <v>8411</v>
      </c>
      <c r="G36" s="59">
        <v>223</v>
      </c>
      <c r="H36" s="59">
        <v>362</v>
      </c>
      <c r="I36" s="59">
        <v>8996</v>
      </c>
      <c r="J36" s="60">
        <v>6579</v>
      </c>
      <c r="K36" s="60">
        <v>2624</v>
      </c>
      <c r="L36" s="60">
        <v>8265</v>
      </c>
      <c r="M36" s="60">
        <v>17468</v>
      </c>
      <c r="N36" s="61">
        <v>227</v>
      </c>
      <c r="O36" s="61">
        <v>82</v>
      </c>
      <c r="P36" s="61">
        <v>91</v>
      </c>
      <c r="Q36" s="61">
        <v>400</v>
      </c>
      <c r="R36" s="62">
        <v>293</v>
      </c>
      <c r="S36" s="62">
        <v>227</v>
      </c>
      <c r="T36" s="62">
        <v>436</v>
      </c>
      <c r="U36" s="62">
        <v>956</v>
      </c>
      <c r="V36" s="40">
        <v>9975</v>
      </c>
      <c r="W36" s="40">
        <v>1745</v>
      </c>
      <c r="X36" s="40">
        <v>13035</v>
      </c>
      <c r="Y36" s="40">
        <v>24755</v>
      </c>
      <c r="Z36" s="35">
        <v>5187</v>
      </c>
      <c r="AA36" s="35">
        <v>242</v>
      </c>
      <c r="AB36" s="35">
        <v>1595</v>
      </c>
      <c r="AC36" s="35">
        <v>7024</v>
      </c>
      <c r="AD36" s="36">
        <v>4331</v>
      </c>
      <c r="AE36" s="36">
        <v>1182</v>
      </c>
      <c r="AF36" s="36">
        <v>16991</v>
      </c>
      <c r="AG36" s="36">
        <v>22504</v>
      </c>
      <c r="AH36" s="37">
        <v>1574</v>
      </c>
      <c r="AI36" s="37">
        <v>712</v>
      </c>
      <c r="AJ36" s="37">
        <v>1278</v>
      </c>
      <c r="AK36" s="37">
        <v>3564</v>
      </c>
    </row>
    <row r="37" spans="1:37" s="38" customFormat="1" ht="13.2" x14ac:dyDescent="0.25">
      <c r="A37" s="34" t="s">
        <v>28</v>
      </c>
      <c r="B37" s="44">
        <v>6898</v>
      </c>
      <c r="C37" s="44">
        <v>2247</v>
      </c>
      <c r="D37" s="44">
        <v>4629</v>
      </c>
      <c r="E37" s="46">
        <v>13774</v>
      </c>
      <c r="F37" s="59">
        <v>1218</v>
      </c>
      <c r="G37" s="59">
        <v>760</v>
      </c>
      <c r="H37" s="59">
        <v>260</v>
      </c>
      <c r="I37" s="59">
        <v>2238</v>
      </c>
      <c r="J37" s="60">
        <v>1082</v>
      </c>
      <c r="K37" s="60">
        <v>385</v>
      </c>
      <c r="L37" s="60">
        <v>1074</v>
      </c>
      <c r="M37" s="60">
        <v>2541</v>
      </c>
      <c r="N37" s="61">
        <v>174</v>
      </c>
      <c r="O37" s="61">
        <v>2</v>
      </c>
      <c r="P37" s="61">
        <v>22</v>
      </c>
      <c r="Q37" s="61">
        <v>198</v>
      </c>
      <c r="R37" s="62">
        <v>538</v>
      </c>
      <c r="S37" s="62">
        <v>8</v>
      </c>
      <c r="T37" s="62">
        <v>1071</v>
      </c>
      <c r="U37" s="62">
        <v>1617</v>
      </c>
      <c r="V37" s="40">
        <v>748</v>
      </c>
      <c r="W37" s="40">
        <v>56</v>
      </c>
      <c r="X37" s="40">
        <v>778</v>
      </c>
      <c r="Y37" s="40">
        <v>1582</v>
      </c>
      <c r="Z37" s="35">
        <v>2075</v>
      </c>
      <c r="AA37" s="35">
        <v>682</v>
      </c>
      <c r="AB37" s="35">
        <v>665</v>
      </c>
      <c r="AC37" s="35">
        <v>3422</v>
      </c>
      <c r="AD37" s="36">
        <v>653</v>
      </c>
      <c r="AE37" s="36">
        <v>263</v>
      </c>
      <c r="AF37" s="36">
        <v>410</v>
      </c>
      <c r="AG37" s="36">
        <v>1326</v>
      </c>
      <c r="AH37" s="37">
        <v>410</v>
      </c>
      <c r="AI37" s="37">
        <v>91</v>
      </c>
      <c r="AJ37" s="37">
        <v>349</v>
      </c>
      <c r="AK37" s="37">
        <v>850</v>
      </c>
    </row>
    <row r="38" spans="1:37" s="38" customFormat="1" ht="13.2" x14ac:dyDescent="0.25">
      <c r="A38" s="34" t="s">
        <v>29</v>
      </c>
      <c r="B38" s="44">
        <v>66736</v>
      </c>
      <c r="C38" s="44">
        <v>6644</v>
      </c>
      <c r="D38" s="44">
        <v>13860</v>
      </c>
      <c r="E38" s="46">
        <v>87240</v>
      </c>
      <c r="F38" s="59">
        <v>12951</v>
      </c>
      <c r="G38" s="59">
        <v>667</v>
      </c>
      <c r="H38" s="59">
        <v>393</v>
      </c>
      <c r="I38" s="59">
        <v>14011</v>
      </c>
      <c r="J38" s="60">
        <v>11073</v>
      </c>
      <c r="K38" s="60">
        <v>2155</v>
      </c>
      <c r="L38" s="60">
        <v>4018</v>
      </c>
      <c r="M38" s="60">
        <v>17246</v>
      </c>
      <c r="N38" s="61">
        <v>9325</v>
      </c>
      <c r="O38" s="61">
        <v>1067</v>
      </c>
      <c r="P38" s="61">
        <v>447</v>
      </c>
      <c r="Q38" s="61">
        <v>10839</v>
      </c>
      <c r="R38" s="62">
        <v>700</v>
      </c>
      <c r="S38" s="62">
        <v>326</v>
      </c>
      <c r="T38" s="62">
        <v>777</v>
      </c>
      <c r="U38" s="62">
        <v>1803</v>
      </c>
      <c r="V38" s="40">
        <v>9651</v>
      </c>
      <c r="W38" s="40">
        <v>1066</v>
      </c>
      <c r="X38" s="40">
        <v>2588</v>
      </c>
      <c r="Y38" s="40">
        <v>13305</v>
      </c>
      <c r="Z38" s="35">
        <v>16650</v>
      </c>
      <c r="AA38" s="35">
        <v>307</v>
      </c>
      <c r="AB38" s="35">
        <v>2655</v>
      </c>
      <c r="AC38" s="35">
        <v>19612</v>
      </c>
      <c r="AD38" s="36">
        <v>4677</v>
      </c>
      <c r="AE38" s="36">
        <v>873</v>
      </c>
      <c r="AF38" s="36">
        <v>2535</v>
      </c>
      <c r="AG38" s="36">
        <v>8085</v>
      </c>
      <c r="AH38" s="37">
        <v>1709</v>
      </c>
      <c r="AI38" s="37">
        <v>183</v>
      </c>
      <c r="AJ38" s="37">
        <v>447</v>
      </c>
      <c r="AK38" s="37">
        <v>2339</v>
      </c>
    </row>
    <row r="39" spans="1:37" s="38" customFormat="1" ht="13.2" x14ac:dyDescent="0.25">
      <c r="A39" s="34" t="s">
        <v>52</v>
      </c>
      <c r="B39" s="44">
        <v>56675</v>
      </c>
      <c r="C39" s="44">
        <v>2328</v>
      </c>
      <c r="D39" s="44">
        <v>2238</v>
      </c>
      <c r="E39" s="46">
        <v>61241</v>
      </c>
      <c r="F39" s="59">
        <v>7615</v>
      </c>
      <c r="G39" s="59">
        <v>107</v>
      </c>
      <c r="H39" s="59">
        <v>53</v>
      </c>
      <c r="I39" s="59">
        <v>7775</v>
      </c>
      <c r="J39" s="60">
        <v>28961</v>
      </c>
      <c r="K39" s="60">
        <v>1135</v>
      </c>
      <c r="L39" s="60">
        <v>531</v>
      </c>
      <c r="M39" s="60">
        <v>30627</v>
      </c>
      <c r="N39" s="61">
        <v>9122</v>
      </c>
      <c r="O39" s="61">
        <v>46</v>
      </c>
      <c r="P39" s="61">
        <v>1</v>
      </c>
      <c r="Q39" s="61">
        <v>9169</v>
      </c>
      <c r="R39" s="62">
        <v>1933</v>
      </c>
      <c r="S39" s="62">
        <v>1</v>
      </c>
      <c r="T39" s="62">
        <v>0</v>
      </c>
      <c r="U39" s="62">
        <v>1934</v>
      </c>
      <c r="V39" s="40">
        <v>3304</v>
      </c>
      <c r="W39" s="40">
        <v>763</v>
      </c>
      <c r="X39" s="40">
        <v>1327</v>
      </c>
      <c r="Y39" s="40">
        <v>5394</v>
      </c>
      <c r="Z39" s="35">
        <v>1195</v>
      </c>
      <c r="AA39" s="35">
        <v>21</v>
      </c>
      <c r="AB39" s="35">
        <v>35</v>
      </c>
      <c r="AC39" s="35">
        <v>1251</v>
      </c>
      <c r="AD39" s="36">
        <v>4064</v>
      </c>
      <c r="AE39" s="36">
        <v>237</v>
      </c>
      <c r="AF39" s="36">
        <v>245</v>
      </c>
      <c r="AG39" s="36">
        <v>4546</v>
      </c>
      <c r="AH39" s="37">
        <v>481</v>
      </c>
      <c r="AI39" s="37">
        <v>18</v>
      </c>
      <c r="AJ39" s="37">
        <v>46</v>
      </c>
      <c r="AK39" s="37">
        <v>545</v>
      </c>
    </row>
    <row r="40" spans="1:37" s="38" customFormat="1" ht="13.2" x14ac:dyDescent="0.25">
      <c r="A40" s="34" t="s">
        <v>30</v>
      </c>
      <c r="B40" s="44">
        <v>312133</v>
      </c>
      <c r="C40" s="44">
        <v>62779</v>
      </c>
      <c r="D40" s="44">
        <v>144246</v>
      </c>
      <c r="E40" s="46">
        <v>519158</v>
      </c>
      <c r="F40" s="59">
        <v>44961</v>
      </c>
      <c r="G40" s="59">
        <v>4142</v>
      </c>
      <c r="H40" s="59">
        <v>3546</v>
      </c>
      <c r="I40" s="59">
        <v>52649</v>
      </c>
      <c r="J40" s="60">
        <v>73593</v>
      </c>
      <c r="K40" s="60">
        <v>20067</v>
      </c>
      <c r="L40" s="60">
        <v>34953</v>
      </c>
      <c r="M40" s="60">
        <v>128613</v>
      </c>
      <c r="N40" s="61">
        <v>24969</v>
      </c>
      <c r="O40" s="61">
        <v>1233</v>
      </c>
      <c r="P40" s="61">
        <v>1013</v>
      </c>
      <c r="Q40" s="61">
        <v>27215</v>
      </c>
      <c r="R40" s="62">
        <v>5716</v>
      </c>
      <c r="S40" s="62">
        <v>1810</v>
      </c>
      <c r="T40" s="62">
        <v>2689</v>
      </c>
      <c r="U40" s="62">
        <v>10215</v>
      </c>
      <c r="V40" s="40">
        <v>52977</v>
      </c>
      <c r="W40" s="40">
        <v>20795</v>
      </c>
      <c r="X40" s="40">
        <v>32501</v>
      </c>
      <c r="Y40" s="40">
        <v>106273</v>
      </c>
      <c r="Z40" s="35">
        <v>49991</v>
      </c>
      <c r="AA40" s="35">
        <v>3774</v>
      </c>
      <c r="AB40" s="35">
        <v>13322</v>
      </c>
      <c r="AC40" s="35">
        <v>67087</v>
      </c>
      <c r="AD40" s="36">
        <v>38885</v>
      </c>
      <c r="AE40" s="36">
        <v>8710</v>
      </c>
      <c r="AF40" s="36">
        <v>47213</v>
      </c>
      <c r="AG40" s="36">
        <v>94808</v>
      </c>
      <c r="AH40" s="37">
        <v>21041</v>
      </c>
      <c r="AI40" s="37">
        <v>2248</v>
      </c>
      <c r="AJ40" s="37">
        <v>9009</v>
      </c>
      <c r="AK40" s="37">
        <v>32298</v>
      </c>
    </row>
    <row r="41" spans="1:37" s="100" customFormat="1" ht="13.2" x14ac:dyDescent="0.25">
      <c r="A41" s="39" t="s">
        <v>31</v>
      </c>
      <c r="B41" s="84">
        <v>2136650</v>
      </c>
      <c r="C41" s="84">
        <v>349263</v>
      </c>
      <c r="D41" s="84">
        <v>926770</v>
      </c>
      <c r="E41" s="86">
        <v>3412683</v>
      </c>
      <c r="F41" s="87">
        <v>231570</v>
      </c>
      <c r="G41" s="87">
        <v>14606</v>
      </c>
      <c r="H41" s="87">
        <v>12285</v>
      </c>
      <c r="I41" s="87">
        <v>258461</v>
      </c>
      <c r="J41" s="88">
        <v>631400</v>
      </c>
      <c r="K41" s="88">
        <v>138020</v>
      </c>
      <c r="L41" s="88">
        <v>218323</v>
      </c>
      <c r="M41" s="88">
        <v>987743</v>
      </c>
      <c r="N41" s="89">
        <v>115773</v>
      </c>
      <c r="O41" s="89">
        <v>4447</v>
      </c>
      <c r="P41" s="89">
        <v>5024</v>
      </c>
      <c r="Q41" s="89">
        <v>125244</v>
      </c>
      <c r="R41" s="90">
        <v>36603</v>
      </c>
      <c r="S41" s="90">
        <v>21980</v>
      </c>
      <c r="T41" s="90">
        <v>20809</v>
      </c>
      <c r="U41" s="90">
        <v>79392</v>
      </c>
      <c r="V41" s="96">
        <v>718030</v>
      </c>
      <c r="W41" s="96">
        <v>103409</v>
      </c>
      <c r="X41" s="96">
        <v>413557</v>
      </c>
      <c r="Y41" s="96">
        <v>1234996</v>
      </c>
      <c r="Z41" s="97">
        <v>201633</v>
      </c>
      <c r="AA41" s="97">
        <v>14939</v>
      </c>
      <c r="AB41" s="97">
        <v>55548</v>
      </c>
      <c r="AC41" s="97">
        <v>272120</v>
      </c>
      <c r="AD41" s="98">
        <v>144617</v>
      </c>
      <c r="AE41" s="98">
        <v>45722</v>
      </c>
      <c r="AF41" s="98">
        <v>173972</v>
      </c>
      <c r="AG41" s="98">
        <v>364311</v>
      </c>
      <c r="AH41" s="99">
        <v>57024</v>
      </c>
      <c r="AI41" s="99">
        <v>6140</v>
      </c>
      <c r="AJ41" s="99">
        <v>27252</v>
      </c>
      <c r="AK41" s="99">
        <v>90416</v>
      </c>
    </row>
    <row r="42" spans="1:37" s="38" customFormat="1" ht="13.2" x14ac:dyDescent="0.25">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ht="13.2" x14ac:dyDescent="0.25">
      <c r="A43" s="39" t="s">
        <v>32</v>
      </c>
      <c r="B43" s="44">
        <v>152241</v>
      </c>
      <c r="C43" s="44">
        <v>27900</v>
      </c>
      <c r="D43" s="45">
        <v>62730</v>
      </c>
      <c r="E43" s="46">
        <v>242871</v>
      </c>
      <c r="F43" s="59">
        <v>36066</v>
      </c>
      <c r="G43" s="59">
        <v>881</v>
      </c>
      <c r="H43" s="59">
        <v>364</v>
      </c>
      <c r="I43" s="59">
        <v>37311</v>
      </c>
      <c r="J43" s="60">
        <v>47230</v>
      </c>
      <c r="K43" s="60">
        <v>14745</v>
      </c>
      <c r="L43" s="60">
        <v>15206</v>
      </c>
      <c r="M43" s="60">
        <v>77181</v>
      </c>
      <c r="N43" s="61">
        <v>2653</v>
      </c>
      <c r="O43" s="61">
        <v>2976</v>
      </c>
      <c r="P43" s="61">
        <v>-665</v>
      </c>
      <c r="Q43" s="61">
        <v>4964</v>
      </c>
      <c r="R43" s="62">
        <v>592</v>
      </c>
      <c r="S43" s="62">
        <v>-981</v>
      </c>
      <c r="T43" s="62">
        <v>2837</v>
      </c>
      <c r="U43" s="62">
        <v>2448</v>
      </c>
      <c r="V43" s="40">
        <v>24155</v>
      </c>
      <c r="W43" s="40">
        <v>3601</v>
      </c>
      <c r="X43" s="40">
        <v>21461</v>
      </c>
      <c r="Y43" s="40">
        <v>49217</v>
      </c>
      <c r="Z43" s="35">
        <v>7204</v>
      </c>
      <c r="AA43" s="35">
        <v>1242</v>
      </c>
      <c r="AB43" s="35">
        <v>6241</v>
      </c>
      <c r="AC43" s="35">
        <v>14687</v>
      </c>
      <c r="AD43" s="36">
        <v>28725</v>
      </c>
      <c r="AE43" s="36">
        <v>4216</v>
      </c>
      <c r="AF43" s="36">
        <v>13750</v>
      </c>
      <c r="AG43" s="36">
        <v>46691</v>
      </c>
      <c r="AH43" s="37">
        <v>5616</v>
      </c>
      <c r="AI43" s="37">
        <v>1220</v>
      </c>
      <c r="AJ43" s="37">
        <v>3536</v>
      </c>
      <c r="AK43" s="37">
        <v>10372</v>
      </c>
    </row>
    <row r="44" spans="1:37" s="38" customFormat="1" ht="13.2" x14ac:dyDescent="0.25">
      <c r="A44" s="39" t="s">
        <v>48</v>
      </c>
      <c r="B44" s="44">
        <v>28273</v>
      </c>
      <c r="C44" s="44">
        <v>4290</v>
      </c>
      <c r="D44" s="45">
        <v>11908</v>
      </c>
      <c r="E44" s="46">
        <v>44471</v>
      </c>
      <c r="F44" s="59">
        <v>9557</v>
      </c>
      <c r="G44" s="59">
        <v>201</v>
      </c>
      <c r="H44" s="59">
        <v>125</v>
      </c>
      <c r="I44" s="59">
        <v>9883</v>
      </c>
      <c r="J44" s="60">
        <v>5516</v>
      </c>
      <c r="K44" s="60">
        <v>1477</v>
      </c>
      <c r="L44" s="60">
        <v>2029</v>
      </c>
      <c r="M44" s="60">
        <v>9022</v>
      </c>
      <c r="N44" s="61">
        <v>797</v>
      </c>
      <c r="O44" s="61">
        <v>553</v>
      </c>
      <c r="P44" s="61">
        <v>90</v>
      </c>
      <c r="Q44" s="61">
        <v>1440</v>
      </c>
      <c r="R44" s="62">
        <v>342</v>
      </c>
      <c r="S44" s="62">
        <v>292</v>
      </c>
      <c r="T44" s="62">
        <v>114</v>
      </c>
      <c r="U44" s="62">
        <v>748</v>
      </c>
      <c r="V44" s="40">
        <v>5015</v>
      </c>
      <c r="W44" s="40">
        <v>1180</v>
      </c>
      <c r="X44" s="40">
        <v>2383</v>
      </c>
      <c r="Y44" s="40">
        <v>8578</v>
      </c>
      <c r="Z44" s="35">
        <v>2699</v>
      </c>
      <c r="AA44" s="35">
        <v>9</v>
      </c>
      <c r="AB44" s="35">
        <v>657</v>
      </c>
      <c r="AC44" s="35">
        <v>3365</v>
      </c>
      <c r="AD44" s="36">
        <v>3131</v>
      </c>
      <c r="AE44" s="36">
        <v>448</v>
      </c>
      <c r="AF44" s="36">
        <v>6087</v>
      </c>
      <c r="AG44" s="36">
        <v>9666</v>
      </c>
      <c r="AH44" s="37">
        <v>1216</v>
      </c>
      <c r="AI44" s="37">
        <v>130</v>
      </c>
      <c r="AJ44" s="37">
        <v>423</v>
      </c>
      <c r="AK44" s="37">
        <v>1769</v>
      </c>
    </row>
    <row r="45" spans="1:37" s="38" customFormat="1" ht="13.2" x14ac:dyDescent="0.25">
      <c r="A45" s="39" t="s">
        <v>33</v>
      </c>
      <c r="B45" s="44">
        <v>20661</v>
      </c>
      <c r="C45" s="44">
        <v>3433</v>
      </c>
      <c r="D45" s="45">
        <v>2635</v>
      </c>
      <c r="E45" s="46">
        <v>26729</v>
      </c>
      <c r="F45" s="59">
        <v>8986</v>
      </c>
      <c r="G45" s="59">
        <v>39</v>
      </c>
      <c r="H45" s="59">
        <v>163</v>
      </c>
      <c r="I45" s="59">
        <v>9188</v>
      </c>
      <c r="J45" s="60">
        <v>3676</v>
      </c>
      <c r="K45" s="60">
        <v>848</v>
      </c>
      <c r="L45" s="60">
        <v>860</v>
      </c>
      <c r="M45" s="60">
        <v>5384</v>
      </c>
      <c r="N45" s="61">
        <v>116</v>
      </c>
      <c r="O45" s="61">
        <v>762</v>
      </c>
      <c r="P45" s="61">
        <v>116</v>
      </c>
      <c r="Q45" s="61">
        <v>994</v>
      </c>
      <c r="R45" s="62">
        <v>74</v>
      </c>
      <c r="S45" s="62">
        <v>0</v>
      </c>
      <c r="T45" s="62">
        <v>358</v>
      </c>
      <c r="U45" s="62">
        <v>432</v>
      </c>
      <c r="V45" s="40">
        <v>2264</v>
      </c>
      <c r="W45" s="40">
        <v>53</v>
      </c>
      <c r="X45" s="40">
        <v>19</v>
      </c>
      <c r="Y45" s="40">
        <v>2336</v>
      </c>
      <c r="Z45" s="35">
        <v>913</v>
      </c>
      <c r="AA45" s="35">
        <v>1</v>
      </c>
      <c r="AB45" s="35">
        <v>0</v>
      </c>
      <c r="AC45" s="35">
        <v>914</v>
      </c>
      <c r="AD45" s="36">
        <v>4424</v>
      </c>
      <c r="AE45" s="36">
        <v>1583</v>
      </c>
      <c r="AF45" s="36">
        <v>122</v>
      </c>
      <c r="AG45" s="36">
        <v>6129</v>
      </c>
      <c r="AH45" s="37">
        <v>208</v>
      </c>
      <c r="AI45" s="37">
        <v>147</v>
      </c>
      <c r="AJ45" s="37">
        <v>997</v>
      </c>
      <c r="AK45" s="37">
        <v>1352</v>
      </c>
    </row>
    <row r="46" spans="1:37" s="38" customFormat="1" ht="13.2" x14ac:dyDescent="0.25">
      <c r="A46" s="39" t="s">
        <v>49</v>
      </c>
      <c r="B46" s="44">
        <v>2811420</v>
      </c>
      <c r="C46" s="44">
        <v>219997</v>
      </c>
      <c r="D46" s="46">
        <v>562538</v>
      </c>
      <c r="E46" s="46">
        <v>3593955</v>
      </c>
      <c r="F46" s="59">
        <v>587056</v>
      </c>
      <c r="G46" s="59">
        <v>17479</v>
      </c>
      <c r="H46" s="59">
        <v>14607</v>
      </c>
      <c r="I46" s="59">
        <v>619142</v>
      </c>
      <c r="J46" s="60">
        <v>428155</v>
      </c>
      <c r="K46" s="60">
        <v>70833</v>
      </c>
      <c r="L46" s="60">
        <v>159778</v>
      </c>
      <c r="M46" s="60">
        <v>658766</v>
      </c>
      <c r="N46" s="61">
        <v>760654</v>
      </c>
      <c r="O46" s="61">
        <v>45669</v>
      </c>
      <c r="P46" s="61">
        <v>27064</v>
      </c>
      <c r="Q46" s="61">
        <v>833387</v>
      </c>
      <c r="R46" s="62">
        <v>16782</v>
      </c>
      <c r="S46" s="62">
        <v>4933</v>
      </c>
      <c r="T46" s="62">
        <v>11176</v>
      </c>
      <c r="U46" s="62">
        <v>32891</v>
      </c>
      <c r="V46" s="40">
        <v>184204</v>
      </c>
      <c r="W46" s="40">
        <v>17463</v>
      </c>
      <c r="X46" s="40">
        <v>78711</v>
      </c>
      <c r="Y46" s="40">
        <v>280378</v>
      </c>
      <c r="Z46" s="35">
        <v>613064</v>
      </c>
      <c r="AA46" s="35">
        <v>7358</v>
      </c>
      <c r="AB46" s="35">
        <v>43548</v>
      </c>
      <c r="AC46" s="35">
        <v>663970</v>
      </c>
      <c r="AD46" s="36">
        <v>168339</v>
      </c>
      <c r="AE46" s="36">
        <v>49834</v>
      </c>
      <c r="AF46" s="36">
        <v>205601</v>
      </c>
      <c r="AG46" s="36">
        <v>423774</v>
      </c>
      <c r="AH46" s="37">
        <v>53166</v>
      </c>
      <c r="AI46" s="37">
        <v>6428</v>
      </c>
      <c r="AJ46" s="37">
        <v>22053</v>
      </c>
      <c r="AK46" s="37">
        <v>81647</v>
      </c>
    </row>
    <row r="47" spans="1:37" s="38" customFormat="1" ht="13.2" x14ac:dyDescent="0.25">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25">
      <c r="A48" s="1"/>
      <c r="B48" s="47"/>
      <c r="C48" s="47"/>
      <c r="D48" s="47"/>
      <c r="E48" s="47"/>
      <c r="F48" s="47"/>
      <c r="G48" s="47"/>
      <c r="H48" s="47"/>
      <c r="I48" s="47"/>
      <c r="J48" s="47"/>
      <c r="K48" s="47"/>
      <c r="L48" s="47"/>
      <c r="M48" s="47"/>
      <c r="N48" s="47"/>
      <c r="O48" s="47"/>
      <c r="P48" s="47"/>
      <c r="Q48" s="47"/>
      <c r="R48" s="47"/>
      <c r="S48" s="47"/>
      <c r="T48" s="47"/>
      <c r="U48" s="47"/>
    </row>
    <row r="49" spans="1:40" ht="13.2" x14ac:dyDescent="0.25">
      <c r="A49" s="114" t="s">
        <v>89</v>
      </c>
      <c r="B49" s="114"/>
      <c r="C49" s="47"/>
      <c r="D49" s="47"/>
      <c r="E49" s="47"/>
      <c r="F49" s="47"/>
      <c r="G49" s="47"/>
      <c r="H49" s="47"/>
      <c r="I49" s="47"/>
      <c r="J49" s="47"/>
      <c r="K49" s="47"/>
      <c r="L49" s="47"/>
      <c r="M49" s="47"/>
      <c r="N49" s="47"/>
      <c r="O49" s="47"/>
      <c r="P49" s="47"/>
      <c r="Q49" s="47"/>
      <c r="R49" s="47"/>
      <c r="S49" s="47"/>
      <c r="T49" s="47"/>
      <c r="U49" s="47"/>
    </row>
    <row r="50" spans="1:40" ht="13.2" x14ac:dyDescent="0.25">
      <c r="A50" s="114" t="s">
        <v>50</v>
      </c>
      <c r="B50" s="114"/>
      <c r="C50" s="114"/>
      <c r="D50" s="114"/>
      <c r="E50" s="114"/>
      <c r="F50" s="47"/>
      <c r="G50" s="47"/>
      <c r="H50" s="47"/>
      <c r="I50" s="47"/>
      <c r="J50" s="47"/>
      <c r="K50" s="47"/>
      <c r="L50" s="47"/>
      <c r="M50" s="47"/>
      <c r="N50" s="47"/>
      <c r="O50" s="47"/>
      <c r="P50" s="47"/>
      <c r="Q50" s="47"/>
      <c r="R50" s="47"/>
      <c r="S50" s="47"/>
      <c r="T50" s="47"/>
      <c r="U50" s="47"/>
    </row>
    <row r="51" spans="1:40" ht="13.2" x14ac:dyDescent="0.25">
      <c r="A51" s="26" t="s">
        <v>78</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25">
      <c r="A52" s="1"/>
      <c r="B52" s="47"/>
      <c r="C52" s="47"/>
      <c r="D52" s="47"/>
      <c r="E52" s="47"/>
      <c r="F52" s="47"/>
      <c r="G52" s="47"/>
      <c r="H52" s="47"/>
      <c r="I52" s="47"/>
      <c r="J52" s="47"/>
      <c r="K52" s="47"/>
      <c r="L52" s="47"/>
      <c r="M52" s="47"/>
      <c r="N52" s="47"/>
      <c r="O52" s="47"/>
      <c r="P52" s="47"/>
      <c r="Q52" s="47"/>
      <c r="R52" s="47"/>
      <c r="S52" s="47"/>
      <c r="T52" s="47"/>
      <c r="U52" s="47"/>
    </row>
    <row r="53" spans="1:40" ht="13.2" x14ac:dyDescent="0.25">
      <c r="A53" s="1"/>
      <c r="B53" s="47"/>
      <c r="C53" s="47"/>
      <c r="D53" s="47"/>
      <c r="E53" s="47"/>
      <c r="F53" s="47"/>
      <c r="G53" s="47"/>
      <c r="H53" s="47"/>
      <c r="I53" s="47"/>
      <c r="J53" s="47"/>
      <c r="K53" s="47"/>
      <c r="L53" s="47"/>
      <c r="M53" s="47"/>
      <c r="N53" s="47"/>
      <c r="O53" s="47"/>
      <c r="P53" s="47"/>
      <c r="Q53" s="47"/>
      <c r="R53" s="47"/>
      <c r="S53" s="47"/>
      <c r="T53" s="47"/>
      <c r="U53" s="47"/>
    </row>
    <row r="54" spans="1:40" ht="13.2" x14ac:dyDescent="0.25">
      <c r="A54" s="1"/>
      <c r="B54" s="47"/>
      <c r="C54" s="47"/>
      <c r="D54" s="47"/>
      <c r="E54" s="47"/>
      <c r="F54" s="47"/>
      <c r="G54" s="47"/>
      <c r="H54" s="47"/>
      <c r="I54" s="47"/>
      <c r="J54" s="47"/>
      <c r="K54" s="47"/>
      <c r="L54" s="47"/>
      <c r="M54" s="47"/>
      <c r="N54" s="47"/>
      <c r="O54" s="47"/>
      <c r="P54" s="47"/>
      <c r="Q54" s="47"/>
      <c r="R54" s="47"/>
      <c r="S54" s="47"/>
      <c r="T54" s="47"/>
      <c r="U54" s="47"/>
    </row>
    <row r="55" spans="1:40" s="33" customFormat="1" ht="13.2" x14ac:dyDescent="0.25">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25">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ht="13.2" x14ac:dyDescent="0.25">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ht="13.2" x14ac:dyDescent="0.25">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ht="13.2" x14ac:dyDescent="0.25">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ht="13.2" x14ac:dyDescent="0.25">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ht="13.2" x14ac:dyDescent="0.25">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ht="13.2" x14ac:dyDescent="0.25">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ht="13.2" x14ac:dyDescent="0.25">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ht="13.2" x14ac:dyDescent="0.25">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ht="13.2" x14ac:dyDescent="0.25">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ht="13.2" x14ac:dyDescent="0.25">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ht="13.2" x14ac:dyDescent="0.25">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ht="13.2" x14ac:dyDescent="0.25">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ht="13.2" x14ac:dyDescent="0.25">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ht="13.2" x14ac:dyDescent="0.25">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ht="13.2" x14ac:dyDescent="0.25">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ht="13.2" x14ac:dyDescent="0.25">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ht="13.2" x14ac:dyDescent="0.25">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ht="13.2" x14ac:dyDescent="0.25">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ht="13.2" x14ac:dyDescent="0.25">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ht="13.2" x14ac:dyDescent="0.25">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ht="13.2" x14ac:dyDescent="0.25">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ht="13.2" x14ac:dyDescent="0.25">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ht="13.2" x14ac:dyDescent="0.25">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ht="13.2" x14ac:dyDescent="0.25">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ht="13.2" x14ac:dyDescent="0.25">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ht="13.2" x14ac:dyDescent="0.25">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ht="13.2" x14ac:dyDescent="0.25">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ht="13.2" x14ac:dyDescent="0.25">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ht="13.2" x14ac:dyDescent="0.25">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ht="13.2" x14ac:dyDescent="0.25">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ht="13.2" x14ac:dyDescent="0.25">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ht="13.2" x14ac:dyDescent="0.25">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ht="13.2" x14ac:dyDescent="0.25">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ht="13.2" x14ac:dyDescent="0.25">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ht="13.2" x14ac:dyDescent="0.25">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ht="13.2" x14ac:dyDescent="0.25">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ht="13.2" x14ac:dyDescent="0.25">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ht="13.2" x14ac:dyDescent="0.25">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ht="13.2" x14ac:dyDescent="0.25">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ht="13.2" x14ac:dyDescent="0.25">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ht="13.2" x14ac:dyDescent="0.25">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25">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25">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25">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25">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5">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5">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5">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5">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5">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5">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5">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5">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5">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5">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5">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5">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5">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5">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5">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5">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5">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5">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5">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5">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5">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5">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5">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5">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5">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5">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5">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5">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5">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5">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5">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5">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5">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5">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5">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5">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5">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5">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5">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25">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25">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25">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25">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25">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25">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5">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5">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5">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5">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5">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5">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5">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5">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5">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5">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5">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5">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5">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5">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5">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5">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5">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5">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5">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5">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5">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5">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5">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5">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5">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5">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5">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5">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5">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5">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5">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5">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5">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5">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5">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5">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5">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5">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5">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5">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5">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5">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5">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5">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5">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5">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5">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5">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5">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5">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5">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5">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5">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5">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5">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5">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5">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5">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5">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5">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5">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5">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5">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5">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5">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5">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5">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5">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5">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5">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5">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5">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5">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5">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5">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5">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5">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5">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5">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5">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5">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5">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5">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5">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5">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5">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5">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5">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5">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5">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5">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5">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5">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5">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5">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5">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5">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5">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5">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5">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5">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5">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5">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5">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5">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5">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5">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5">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5">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5">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5">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5">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5">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5">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5">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5">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5">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5">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5">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5">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5">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5">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5">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5">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5">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5">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5">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5">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5">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5">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5">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5">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5">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5">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5">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5">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5">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5">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5">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5">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5">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5">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5">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5">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5">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5">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5">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5">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5">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5">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5">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5">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5">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5">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5">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5">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5">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5">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5">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5">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5">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5">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5">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5">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5">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5">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5">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5">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5">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5">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5">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5">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5">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5">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5">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5">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5">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5">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5">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5">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5">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5">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5">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5">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5">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5">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5">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5">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5">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5">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5">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5">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5">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5">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5">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5">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5">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5">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5">
      <c r="A345" s="1"/>
    </row>
    <row r="346" spans="1:40" x14ac:dyDescent="0.25">
      <c r="A346" s="1"/>
    </row>
    <row r="347" spans="1:40" x14ac:dyDescent="0.25">
      <c r="A347" s="1"/>
    </row>
    <row r="348" spans="1:40" x14ac:dyDescent="0.25">
      <c r="A348" s="1"/>
    </row>
    <row r="349" spans="1:40" x14ac:dyDescent="0.25">
      <c r="A349" s="1"/>
    </row>
    <row r="350" spans="1:40" x14ac:dyDescent="0.25">
      <c r="A350" s="1"/>
    </row>
    <row r="351" spans="1:40" x14ac:dyDescent="0.25">
      <c r="A351" s="1"/>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5"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I14" sqref="I14"/>
    </sheetView>
  </sheetViews>
  <sheetFormatPr defaultRowHeight="12.6" x14ac:dyDescent="0.25"/>
  <cols>
    <col min="1" max="1" width="10.77734375" bestFit="1" customWidth="1"/>
    <col min="2" max="5" width="12.77734375" customWidth="1"/>
  </cols>
  <sheetData>
    <row r="1" spans="1:8" x14ac:dyDescent="0.25">
      <c r="A1" s="156" t="s">
        <v>44</v>
      </c>
      <c r="B1" s="156"/>
      <c r="C1" s="156"/>
      <c r="D1" s="156"/>
      <c r="E1" s="156"/>
    </row>
    <row r="2" spans="1:8" x14ac:dyDescent="0.25">
      <c r="A2" s="156" t="s">
        <v>45</v>
      </c>
      <c r="B2" s="156"/>
      <c r="C2" s="156"/>
      <c r="D2" s="156"/>
      <c r="E2" s="156"/>
    </row>
    <row r="3" spans="1:8" x14ac:dyDescent="0.25">
      <c r="A3" s="81"/>
      <c r="B3" s="81"/>
      <c r="C3" s="81"/>
      <c r="D3" s="81"/>
      <c r="E3" s="81"/>
    </row>
    <row r="4" spans="1:8" ht="13.2" thickBot="1" x14ac:dyDescent="0.3">
      <c r="A4" s="155" t="s">
        <v>79</v>
      </c>
      <c r="B4" s="155"/>
      <c r="C4" s="155"/>
      <c r="D4" s="155"/>
      <c r="E4" s="155"/>
      <c r="F4" s="83"/>
      <c r="G4" s="83"/>
      <c r="H4" s="83"/>
    </row>
    <row r="5" spans="1:8" ht="13.2" thickBot="1" x14ac:dyDescent="0.3"/>
    <row r="6" spans="1:8" ht="15" thickBot="1" x14ac:dyDescent="0.35">
      <c r="A6" s="80" t="s">
        <v>80</v>
      </c>
      <c r="B6" s="155" t="s">
        <v>81</v>
      </c>
      <c r="C6" s="155"/>
      <c r="D6" s="155"/>
      <c r="E6" s="155"/>
    </row>
    <row r="7" spans="1:8" ht="15" thickBot="1" x14ac:dyDescent="0.35">
      <c r="A7" s="80"/>
      <c r="B7" s="82" t="s">
        <v>82</v>
      </c>
      <c r="C7" s="82" t="s">
        <v>83</v>
      </c>
      <c r="D7" s="82" t="s">
        <v>84</v>
      </c>
      <c r="E7" s="82" t="s">
        <v>85</v>
      </c>
    </row>
    <row r="8" spans="1:8" ht="15" thickBot="1" x14ac:dyDescent="0.35">
      <c r="A8" s="80" t="s">
        <v>54</v>
      </c>
      <c r="B8" s="82">
        <f>487500000/15*19.5</f>
        <v>633750000</v>
      </c>
      <c r="C8" s="82">
        <f>125000000/15*19.5</f>
        <v>162500000</v>
      </c>
      <c r="D8" s="113">
        <f>50000000/15*19.5</f>
        <v>65000000</v>
      </c>
      <c r="E8" s="82">
        <v>2000000</v>
      </c>
    </row>
    <row r="9" spans="1:8" ht="15" thickBot="1" x14ac:dyDescent="0.35">
      <c r="A9" s="80" t="s">
        <v>55</v>
      </c>
      <c r="B9" s="82">
        <f>637500000/15*19.5</f>
        <v>828750000</v>
      </c>
      <c r="C9" s="82">
        <f>162500000/15*19.5</f>
        <v>211250000</v>
      </c>
      <c r="D9" s="113">
        <f>62500000/15*19.5</f>
        <v>81250000</v>
      </c>
      <c r="E9" s="82">
        <v>2000000</v>
      </c>
    </row>
    <row r="10" spans="1:8" ht="15" thickBot="1" x14ac:dyDescent="0.35">
      <c r="A10" s="80" t="s">
        <v>56</v>
      </c>
      <c r="B10" s="82">
        <f>637500000/15*19.5</f>
        <v>828750000</v>
      </c>
      <c r="C10" s="82">
        <f>162500000/15*19.5</f>
        <v>211250000</v>
      </c>
      <c r="D10" s="113">
        <f>63750000/15*19.5</f>
        <v>82875000</v>
      </c>
      <c r="E10" s="82">
        <v>2000000</v>
      </c>
    </row>
    <row r="11" spans="1:8" ht="15" thickBot="1" x14ac:dyDescent="0.35">
      <c r="A11" s="80" t="s">
        <v>57</v>
      </c>
      <c r="B11" s="82">
        <f>325000000/15*19.5</f>
        <v>422500000</v>
      </c>
      <c r="C11" s="82">
        <f>75000000/15*19.5</f>
        <v>97500000</v>
      </c>
      <c r="D11" s="113">
        <f>37500000/15*19.5</f>
        <v>48750000</v>
      </c>
      <c r="E11" s="82">
        <v>2000000</v>
      </c>
    </row>
    <row r="12" spans="1:8" ht="15" thickBot="1" x14ac:dyDescent="0.35">
      <c r="A12" s="80" t="s">
        <v>58</v>
      </c>
      <c r="B12" s="82">
        <f>800000000/15*19.5</f>
        <v>1040000000</v>
      </c>
      <c r="C12" s="82">
        <f>400000000/15*19.5</f>
        <v>520000000</v>
      </c>
      <c r="D12" s="113">
        <f>75000000/15*19.5</f>
        <v>97500000</v>
      </c>
      <c r="E12" s="82">
        <v>2000000</v>
      </c>
    </row>
    <row r="13" spans="1:8" ht="15" thickBot="1" x14ac:dyDescent="0.35">
      <c r="A13" s="80" t="s">
        <v>59</v>
      </c>
      <c r="B13" s="82">
        <f>487500000/15*19.5</f>
        <v>633750000</v>
      </c>
      <c r="C13" s="82">
        <f>237500000/15*19.5</f>
        <v>308750000</v>
      </c>
      <c r="D13" s="113">
        <f>50000000/15*19.5</f>
        <v>65000000</v>
      </c>
      <c r="E13" s="82">
        <v>2000000</v>
      </c>
    </row>
    <row r="14" spans="1:8" ht="15" thickBot="1" x14ac:dyDescent="0.35">
      <c r="A14" s="80" t="s">
        <v>60</v>
      </c>
      <c r="B14" s="82">
        <f>487500000/15*19.5</f>
        <v>633750000</v>
      </c>
      <c r="C14" s="82">
        <f>237500000/15*19.5</f>
        <v>308750000</v>
      </c>
      <c r="D14" s="113">
        <f>50000000/15*19.5</f>
        <v>65000000</v>
      </c>
      <c r="E14" s="82">
        <v>2000000</v>
      </c>
    </row>
    <row r="15" spans="1:8" ht="15" thickBot="1" x14ac:dyDescent="0.35">
      <c r="A15" s="80" t="s">
        <v>61</v>
      </c>
      <c r="B15" s="82">
        <f>162500000/15*19.5</f>
        <v>211250000</v>
      </c>
      <c r="C15" s="82">
        <f>75000000/15*19.5</f>
        <v>97500000</v>
      </c>
      <c r="D15" s="113">
        <f>63750000/15*19.5</f>
        <v>82875000</v>
      </c>
      <c r="E15" s="82">
        <v>2000000</v>
      </c>
    </row>
    <row r="16" spans="1:8" ht="15" thickBot="1" x14ac:dyDescent="0.35">
      <c r="A16" s="80" t="s">
        <v>62</v>
      </c>
      <c r="B16" s="82">
        <f>325000000/15*19.5</f>
        <v>422500000</v>
      </c>
      <c r="C16" s="82">
        <f>162500000/15*19.5</f>
        <v>211250000</v>
      </c>
      <c r="D16" s="113">
        <f>37500000/15*19.5</f>
        <v>48750000</v>
      </c>
      <c r="E16" s="82">
        <v>2000000</v>
      </c>
    </row>
    <row r="17" spans="1:5" ht="15" thickBot="1" x14ac:dyDescent="0.35">
      <c r="A17" s="80" t="s">
        <v>63</v>
      </c>
      <c r="B17" s="82">
        <f>325000000/15*19.5</f>
        <v>422500000</v>
      </c>
      <c r="C17" s="82">
        <f>162500000/15*19.5</f>
        <v>211250000</v>
      </c>
      <c r="D17" s="113">
        <f>37500000/15*19.5</f>
        <v>48750000</v>
      </c>
      <c r="E17" s="82">
        <v>2000000</v>
      </c>
    </row>
    <row r="18" spans="1:5" ht="15" thickBot="1" x14ac:dyDescent="0.35">
      <c r="A18" s="80" t="s">
        <v>64</v>
      </c>
      <c r="B18" s="82">
        <f>162500000/15*19.5</f>
        <v>211250000</v>
      </c>
      <c r="C18" s="82">
        <f>75000000/15*19.5</f>
        <v>97500000</v>
      </c>
      <c r="D18" s="113">
        <f>12500000/15*19.5</f>
        <v>16250000</v>
      </c>
      <c r="E18" s="82">
        <v>2000000</v>
      </c>
    </row>
  </sheetData>
  <mergeCells count="4">
    <mergeCell ref="B6:E6"/>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March 2024</vt:lpstr>
      <vt:lpstr>June 2024</vt:lpstr>
      <vt:lpstr>DTIC cut off points for QFS</vt:lpstr>
      <vt:lpstr>DEC08_SML</vt:lpstr>
      <vt:lpstr>MAR09_SML</vt:lpstr>
      <vt:lpstr>'March 2024'!Print_Area</vt:lpstr>
      <vt:lpstr>'June 2024'!Print_Titles</vt:lpstr>
      <vt:lpstr>'March 2024'!Print_Titles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Khathutshelo Raluombe</cp:lastModifiedBy>
  <cp:lastPrinted>2015-03-24T06:24:52Z</cp:lastPrinted>
  <dcterms:created xsi:type="dcterms:W3CDTF">2009-06-19T09:34:17Z</dcterms:created>
  <dcterms:modified xsi:type="dcterms:W3CDTF">2024-09-27T07:06:05Z</dcterms:modified>
</cp:coreProperties>
</file>